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Мои документы\На сайт\за 9 міс\"/>
    </mc:Choice>
  </mc:AlternateContent>
  <xr:revisionPtr revIDLastSave="0" documentId="13_ncr:1_{67AB4F77-D4AC-4C37-908D-189EB94454EE}" xr6:coauthVersionLast="47" xr6:coauthVersionMax="47" xr10:uidLastSave="{00000000-0000-0000-0000-000000000000}"/>
  <bookViews>
    <workbookView xWindow="-120" yWindow="-120" windowWidth="21840" windowHeight="13020" xr2:uid="{13B9EA90-38C3-4C03-8D54-5ADCD1958CFE}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analiz_vd0!$5:$5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6" i="2" l="1"/>
  <c r="L56" i="2"/>
  <c r="M55" i="2"/>
  <c r="L55" i="2"/>
  <c r="L54" i="2"/>
  <c r="L52" i="2"/>
  <c r="M51" i="2"/>
  <c r="L51" i="2"/>
  <c r="M50" i="2"/>
  <c r="L50" i="2"/>
  <c r="L49" i="2"/>
  <c r="M48" i="2"/>
  <c r="L48" i="2"/>
  <c r="L47" i="2"/>
  <c r="M46" i="2"/>
  <c r="L46" i="2"/>
  <c r="L45" i="2"/>
  <c r="M44" i="2"/>
  <c r="L44" i="2"/>
  <c r="L43" i="2"/>
  <c r="M41" i="2"/>
  <c r="L41" i="2"/>
  <c r="M40" i="2"/>
  <c r="L40" i="2"/>
  <c r="M39" i="2"/>
  <c r="L39" i="2"/>
  <c r="M38" i="2"/>
  <c r="L38" i="2"/>
  <c r="L36" i="2"/>
  <c r="M35" i="2"/>
  <c r="L35" i="2"/>
  <c r="M34" i="2"/>
  <c r="L34" i="2"/>
  <c r="L33" i="2"/>
  <c r="L31" i="2"/>
  <c r="M30" i="2"/>
  <c r="L30" i="2"/>
  <c r="L29" i="2"/>
  <c r="L28" i="2"/>
  <c r="L27" i="2"/>
  <c r="L26" i="2"/>
  <c r="L25" i="2"/>
  <c r="L24" i="2"/>
  <c r="L23" i="2"/>
  <c r="L22" i="2"/>
  <c r="M21" i="2"/>
  <c r="L21" i="2"/>
  <c r="M20" i="2"/>
  <c r="L20" i="2"/>
  <c r="M19" i="2"/>
  <c r="L19" i="2"/>
  <c r="M18" i="2"/>
  <c r="L18" i="2"/>
  <c r="M17" i="2"/>
  <c r="L17" i="2"/>
  <c r="M15" i="2"/>
  <c r="L15" i="2"/>
  <c r="L14" i="2"/>
  <c r="L13" i="2"/>
  <c r="M12" i="2"/>
  <c r="L12" i="2"/>
  <c r="M11" i="2"/>
  <c r="L11" i="2"/>
  <c r="L10" i="2"/>
  <c r="M9" i="2"/>
  <c r="L9" i="2"/>
  <c r="M8" i="2"/>
  <c r="L8" i="2"/>
  <c r="M7" i="2"/>
  <c r="L7" i="2"/>
  <c r="M57" i="2"/>
  <c r="L57" i="2"/>
  <c r="M53" i="2"/>
  <c r="L53" i="2"/>
  <c r="M42" i="2"/>
  <c r="L42" i="2"/>
  <c r="M37" i="2"/>
  <c r="L37" i="2"/>
  <c r="M32" i="2"/>
  <c r="L32" i="2"/>
  <c r="M16" i="2"/>
  <c r="L16" i="2"/>
  <c r="M6" i="2"/>
  <c r="L6" i="2"/>
  <c r="J6" i="2"/>
  <c r="J16" i="2"/>
  <c r="J57" i="2"/>
  <c r="J56" i="2"/>
  <c r="J55" i="2"/>
  <c r="J54" i="2"/>
  <c r="J53" i="2"/>
  <c r="J52" i="2"/>
  <c r="J51" i="2"/>
  <c r="J50" i="2"/>
  <c r="J49" i="2"/>
  <c r="J47" i="2"/>
  <c r="J45" i="2"/>
  <c r="J42" i="2"/>
  <c r="J41" i="2"/>
  <c r="J40" i="2"/>
  <c r="J39" i="2"/>
  <c r="J38" i="2"/>
  <c r="J37" i="2"/>
  <c r="J36" i="2"/>
  <c r="J34" i="2"/>
  <c r="J33" i="2"/>
  <c r="J32" i="2"/>
  <c r="J31" i="2"/>
  <c r="J29" i="2"/>
  <c r="J28" i="2"/>
  <c r="J27" i="2"/>
  <c r="J26" i="2"/>
  <c r="J25" i="2"/>
  <c r="J24" i="2"/>
  <c r="J23" i="2"/>
  <c r="J22" i="2"/>
  <c r="J21" i="2"/>
  <c r="J19" i="2"/>
  <c r="J18" i="2"/>
  <c r="J17" i="2"/>
  <c r="J14" i="2"/>
  <c r="J13" i="2"/>
  <c r="J12" i="2"/>
  <c r="J11" i="2"/>
  <c r="J10" i="2"/>
  <c r="J9" i="2"/>
  <c r="J8" i="2"/>
  <c r="J7" i="2"/>
  <c r="K57" i="2"/>
  <c r="N6" i="2"/>
  <c r="O6" i="2"/>
  <c r="P6" i="2"/>
  <c r="Q6" i="2"/>
  <c r="N7" i="2"/>
  <c r="O7" i="2"/>
  <c r="P7" i="2"/>
  <c r="Q7" i="2"/>
  <c r="N8" i="2"/>
  <c r="O8" i="2"/>
  <c r="P8" i="2"/>
  <c r="Q8" i="2"/>
  <c r="N9" i="2"/>
  <c r="O9" i="2"/>
  <c r="P9" i="2"/>
  <c r="Q9" i="2"/>
  <c r="N10" i="2"/>
  <c r="O10" i="2"/>
  <c r="P10" i="2"/>
  <c r="Q10" i="2"/>
  <c r="N11" i="2"/>
  <c r="O11" i="2"/>
  <c r="P11" i="2"/>
  <c r="Q11" i="2"/>
  <c r="N12" i="2"/>
  <c r="O12" i="2"/>
  <c r="P12" i="2"/>
  <c r="Q12" i="2"/>
  <c r="N13" i="2"/>
  <c r="O13" i="2"/>
  <c r="P13" i="2"/>
  <c r="Q13" i="2"/>
  <c r="N14" i="2"/>
  <c r="O14" i="2"/>
  <c r="P14" i="2"/>
  <c r="Q14" i="2"/>
  <c r="N16" i="2"/>
  <c r="O16" i="2"/>
  <c r="P16" i="2"/>
  <c r="Q16" i="2"/>
  <c r="N17" i="2"/>
  <c r="O17" i="2"/>
  <c r="P17" i="2"/>
  <c r="Q17" i="2"/>
  <c r="N18" i="2"/>
  <c r="O18" i="2"/>
  <c r="P18" i="2"/>
  <c r="Q18" i="2"/>
  <c r="N19" i="2"/>
  <c r="O19" i="2"/>
  <c r="P19" i="2"/>
  <c r="Q19" i="2"/>
  <c r="N20" i="2"/>
  <c r="O20" i="2"/>
  <c r="P20" i="2"/>
  <c r="Q20" i="2"/>
  <c r="N21" i="2"/>
  <c r="O21" i="2"/>
  <c r="P21" i="2"/>
  <c r="Q21" i="2"/>
  <c r="N22" i="2"/>
  <c r="O22" i="2"/>
  <c r="P22" i="2"/>
  <c r="Q22" i="2"/>
  <c r="N23" i="2"/>
  <c r="O23" i="2"/>
  <c r="P23" i="2"/>
  <c r="Q23" i="2"/>
  <c r="N24" i="2"/>
  <c r="O24" i="2"/>
  <c r="P24" i="2"/>
  <c r="Q24" i="2"/>
  <c r="N25" i="2"/>
  <c r="O25" i="2"/>
  <c r="P25" i="2"/>
  <c r="Q25" i="2"/>
  <c r="N26" i="2"/>
  <c r="O26" i="2"/>
  <c r="P26" i="2"/>
  <c r="Q26" i="2"/>
  <c r="N27" i="2"/>
  <c r="O27" i="2"/>
  <c r="P27" i="2"/>
  <c r="Q27" i="2"/>
  <c r="N28" i="2"/>
  <c r="O28" i="2"/>
  <c r="P28" i="2"/>
  <c r="Q28" i="2"/>
  <c r="N29" i="2"/>
  <c r="O29" i="2"/>
  <c r="P29" i="2"/>
  <c r="Q29" i="2"/>
  <c r="N31" i="2"/>
  <c r="O31" i="2"/>
  <c r="P31" i="2"/>
  <c r="Q31" i="2"/>
  <c r="N32" i="2"/>
  <c r="O32" i="2"/>
  <c r="P32" i="2"/>
  <c r="Q32" i="2"/>
  <c r="N33" i="2"/>
  <c r="O33" i="2"/>
  <c r="P33" i="2"/>
  <c r="Q33" i="2"/>
  <c r="N34" i="2"/>
  <c r="O34" i="2"/>
  <c r="P34" i="2"/>
  <c r="Q34" i="2"/>
  <c r="N36" i="2"/>
  <c r="O36" i="2"/>
  <c r="P36" i="2"/>
  <c r="Q36" i="2"/>
  <c r="N37" i="2"/>
  <c r="O37" i="2"/>
  <c r="P37" i="2"/>
  <c r="Q37" i="2"/>
  <c r="N38" i="2"/>
  <c r="O38" i="2"/>
  <c r="P38" i="2"/>
  <c r="Q38" i="2"/>
  <c r="N39" i="2"/>
  <c r="O39" i="2"/>
  <c r="P39" i="2"/>
  <c r="Q39" i="2"/>
  <c r="N40" i="2"/>
  <c r="O40" i="2"/>
  <c r="P40" i="2"/>
  <c r="Q40" i="2"/>
  <c r="N41" i="2"/>
  <c r="O41" i="2"/>
  <c r="P41" i="2"/>
  <c r="Q41" i="2"/>
  <c r="N42" i="2"/>
  <c r="O42" i="2"/>
  <c r="P42" i="2"/>
  <c r="Q42" i="2"/>
  <c r="N43" i="2"/>
  <c r="O43" i="2"/>
  <c r="P43" i="2"/>
  <c r="Q43" i="2"/>
  <c r="N44" i="2"/>
  <c r="O44" i="2"/>
  <c r="P44" i="2"/>
  <c r="Q44" i="2"/>
  <c r="Q45" i="2"/>
  <c r="Q47" i="2"/>
  <c r="Q49" i="2"/>
  <c r="Q50" i="2"/>
  <c r="Q51" i="2"/>
  <c r="Q52" i="2"/>
  <c r="Q53" i="2"/>
  <c r="Q54" i="2"/>
  <c r="Q55" i="2"/>
  <c r="Q56" i="2"/>
  <c r="Q57" i="2"/>
  <c r="P45" i="2"/>
  <c r="P47" i="2"/>
  <c r="P49" i="2"/>
  <c r="P50" i="2"/>
  <c r="P51" i="2"/>
  <c r="P52" i="2"/>
  <c r="P53" i="2"/>
  <c r="P54" i="2"/>
  <c r="P55" i="2"/>
  <c r="P56" i="2"/>
  <c r="P57" i="2"/>
  <c r="O45" i="2"/>
  <c r="O47" i="2"/>
  <c r="O49" i="2"/>
  <c r="O50" i="2"/>
  <c r="O51" i="2"/>
  <c r="O52" i="2"/>
  <c r="O53" i="2"/>
  <c r="O54" i="2"/>
  <c r="O55" i="2"/>
  <c r="O56" i="2"/>
  <c r="O57" i="2"/>
  <c r="N45" i="2"/>
  <c r="N47" i="2"/>
  <c r="N49" i="2"/>
  <c r="N50" i="2"/>
  <c r="N51" i="2"/>
  <c r="N52" i="2"/>
  <c r="N53" i="2"/>
  <c r="N54" i="2"/>
  <c r="N55" i="2"/>
  <c r="N56" i="2"/>
  <c r="N57" i="2"/>
</calcChain>
</file>

<file path=xl/sharedStrings.xml><?xml version="1.0" encoding="utf-8"?>
<sst xmlns="http://schemas.openxmlformats.org/spreadsheetml/2006/main" count="119" uniqueCount="115">
  <si>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</si>
  <si>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</si>
  <si>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</si>
  <si>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</si>
  <si>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</si>
  <si>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</si>
  <si>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</si>
  <si>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</si>
  <si>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</si>
  <si>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</si>
  <si>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</si>
  <si>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</si>
  <si>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Спеціальний фонд (разом)</t>
  </si>
  <si>
    <t>02</t>
  </si>
  <si>
    <t>Виконавчий комітет Лебединської міської ради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</si>
  <si>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</si>
  <si>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</si>
  <si>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0180</t>
  </si>
  <si>
    <t>Інша діяльність у сфері державного управління</t>
  </si>
  <si>
    <t>3121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</si>
  <si>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</si>
  <si>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7130</t>
  </si>
  <si>
    <t>Здійснення заходів із землеустрою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</si>
  <si>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</si>
  <si>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</t>
  </si>
  <si>
    <t>8110</t>
  </si>
  <si>
    <t>Заходи із запобігання та ліквідації надзвичайних ситуацій та наслідків стихійного лиха</t>
  </si>
  <si>
    <t>8130</t>
  </si>
  <si>
    <t>Забезпечення діяльності місцевої та добровільної пожежної охорони</t>
  </si>
  <si>
    <t>8230</t>
  </si>
  <si>
    <t>Інші заходи громадського порядку та безпеки</t>
  </si>
  <si>
    <t>06</t>
  </si>
  <si>
    <t>Управління освіти, молоді та спорту  виконавчого комітету Лебединської міської ради</t>
  </si>
  <si>
    <t>1010</t>
  </si>
  <si>
    <t>Надання дошкільної освіти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</si>
  <si>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</si>
  <si>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</si>
  <si>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</si>
  <si>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</si>
  <si>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</si>
  <si>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</si>
  <si>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1151</t>
  </si>
  <si>
    <t>Забезпечення діяльності інклюзивно-ресурсних центрів за рахунок коштів місцевого бюджету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</si>
  <si>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</si>
  <si>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</si>
  <si>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</si>
  <si>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</si>
  <si>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1279</t>
  </si>
  <si>
    <t>Реалізація заходів за рахунок освітньої субвенції з державного бюджету місцевим бюджетам (за спеціальним фондом державного бюджету) на забезпечення харчуванням учнів закладів загальної середньої освіти</t>
  </si>
  <si>
    <t>1300</t>
  </si>
  <si>
    <t>Будівництво освітніх установ та закладів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</si>
  <si>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</si>
  <si>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</si>
  <si>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1501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</si>
  <si>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 (за спеціальним фондом держ</t>
  </si>
  <si>
    <t>1700</t>
  </si>
  <si>
    <t>Виконання заходів за рахунок субвенції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</si>
  <si>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</si>
  <si>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</si>
  <si>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7330</t>
  </si>
  <si>
    <t>Будівництво інших об`єктів комунальної власності</t>
  </si>
  <si>
    <t>08</t>
  </si>
  <si>
    <t>Управління праці та соціального захисту населення виконкомуЛебединської міської ради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</si>
  <si>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</si>
  <si>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</si>
  <si>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3225</t>
  </si>
  <si>
    <t>Реалізація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10-1 Закону України `Про статус ветеранів війни, гарантії їх соціального за</t>
  </si>
  <si>
    <t>10</t>
  </si>
  <si>
    <t>Відділ культури і туризму виконавчого комітету Лебединської міської ради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</si>
  <si>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</si>
  <si>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</si>
  <si>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</si>
  <si>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</si>
  <si>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</si>
  <si>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</si>
  <si>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</si>
  <si>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</si>
  <si>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12</t>
  </si>
  <si>
    <t>Управління житлово-комунального господарства Лебединської міської ради</t>
  </si>
  <si>
    <t>3210</t>
  </si>
  <si>
    <t>Організація та проведення громадських робіт</t>
  </si>
  <si>
    <t>6090</t>
  </si>
  <si>
    <t>Інша діяльність у сфері житлово-комунального господарства</t>
  </si>
  <si>
    <t>6091</t>
  </si>
  <si>
    <t>Будівництво об`єктів житлово-комунального господарства</t>
  </si>
  <si>
    <t>7377</t>
  </si>
  <si>
    <t>Реалізація проектів (заходів) з відновлення інших об`єктів комунальної власності, пошкоджених / знищених внаслідок збройної агресії, за рахунок коштів місцевих бюджетів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</si>
  <si>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</si>
  <si>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</si>
  <si>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7670</t>
  </si>
  <si>
    <t>Внески до статутного капіталу суб`єктів господарювання</t>
  </si>
  <si>
    <t>8312</t>
  </si>
  <si>
    <t>Оброблення (відновлення, у тому числі сортування, та видалення) відходів</t>
  </si>
  <si>
    <t>8340</t>
  </si>
  <si>
    <t>Природоохоронні заходи за рахунок цільових фондів</t>
  </si>
  <si>
    <t>37</t>
  </si>
  <si>
    <t>Фінансове управління Лебединської міської ради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</si>
  <si>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</si>
  <si>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</si>
  <si>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</si>
  <si>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</si>
  <si>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</si>
  <si>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</si>
  <si>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 xml:space="preserve">% виконання на вказаний період </t>
  </si>
  <si>
    <t>Касові видатки за 9місяців2024 року</t>
  </si>
  <si>
    <t>Відхилення(+/-)</t>
  </si>
  <si>
    <t>% до касових 2024 року</t>
  </si>
  <si>
    <t>(грн.)</t>
  </si>
  <si>
    <t>Заходи та роботи з територіальної оборони</t>
  </si>
  <si>
    <t>Будівництво споруд, установ та закладів фізичної культури і спорту</t>
  </si>
  <si>
    <t>Грошова компенсація за належні для отримання жилі приміщення для сімей осіб, визначених пунктами 2 – 5 частини першої статті 10-1 Закону України `Про статус ветеранів війни, гарантії їх соціального захисту`, для осіб з інвалідністю I – II групи, яка наста</t>
  </si>
  <si>
    <t>7383</t>
  </si>
  <si>
    <t>Реалізація проектів (об"єктів, заходів) за рахунок</t>
  </si>
  <si>
    <t xml:space="preserve">Реалізація проектів (заходів) з відновлення </t>
  </si>
  <si>
    <t>Аналіз касових видатків установ, що фінансуються з бюджету Лебединської МТГ станом на 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</si>
</sst>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4" fontId="1" fillId="0" borderId="1" xfId="1" applyNumberFormat="1" applyBorder="1" applyAlignment="1">
      <alignment vertical="center"/>
    </xf>
    <xf numFmtId="4" fontId="4" fillId="2" borderId="1" xfId="1" applyNumberFormat="1" applyFont="1" applyFill="1" applyBorder="1" applyAlignment="1">
      <alignment vertical="center"/>
    </xf>
    <xf numFmtId="0" fontId="1" fillId="0" borderId="0" xfId="1"/>
    <xf numFmtId="4" fontId="1" fillId="0" borderId="0" xfId="1" applyNumberFormat="1" applyAlignment="1">
      <alignment vertical="center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4" fontId="1" fillId="0" borderId="1" xfId="1" applyNumberFormat="1" applyBorder="1" applyAlignment="1">
      <alignment vertical="center"/>
    </xf>
    <xf numFmtId="4" fontId="4" fillId="2" borderId="1" xfId="1" applyNumberFormat="1" applyFont="1" applyFill="1" applyBorder="1" applyAlignment="1">
      <alignment vertical="center"/>
    </xf>
    <xf numFmtId="0" fontId="1" fillId="0" borderId="0" xfId="1"/>
    <xf numFmtId="4" fontId="1" fillId="0" borderId="0" xfId="1" applyNumberFormat="1" applyAlignment="1">
      <alignment vertical="center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4" fontId="1" fillId="0" borderId="1" xfId="1" applyNumberFormat="1" applyBorder="1" applyAlignment="1">
      <alignment vertical="center"/>
    </xf>
    <xf numFmtId="4" fontId="4" fillId="2" borderId="1" xfId="1" applyNumberFormat="1" applyFont="1" applyFill="1" applyBorder="1" applyAlignment="1">
      <alignment vertical="center"/>
    </xf>
    <xf numFmtId="0" fontId="1" fillId="0" borderId="0" xfId="1"/>
    <xf numFmtId="4" fontId="1" fillId="0" borderId="0" xfId="1" applyNumberFormat="1" applyAlignment="1">
      <alignment vertical="center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4" fontId="1" fillId="0" borderId="1" xfId="1" applyNumberFormat="1" applyBorder="1" applyAlignment="1">
      <alignment vertical="center"/>
    </xf>
    <xf numFmtId="4" fontId="4" fillId="2" borderId="1" xfId="1" applyNumberFormat="1" applyFont="1" applyFill="1" applyBorder="1" applyAlignment="1">
      <alignment vertical="center"/>
    </xf>
    <xf numFmtId="4" fontId="1" fillId="0" borderId="1" xfId="1" applyNumberFormat="1" applyBorder="1" applyAlignment="1">
      <alignment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1" fillId="3" borderId="0" xfId="1" applyFill="1"/>
    <xf numFmtId="4" fontId="1" fillId="3" borderId="0" xfId="1" applyNumberFormat="1" applyFill="1" applyAlignment="1">
      <alignment vertical="center"/>
    </xf>
    <xf numFmtId="0" fontId="4" fillId="0" borderId="1" xfId="1" applyFont="1" applyBorder="1" applyAlignment="1">
      <alignment vertical="center"/>
    </xf>
    <xf numFmtId="4" fontId="4" fillId="0" borderId="0" xfId="1" applyNumberFormat="1" applyFont="1" applyAlignment="1">
      <alignment vertical="center"/>
    </xf>
    <xf numFmtId="0" fontId="4" fillId="0" borderId="0" xfId="1" applyFont="1"/>
    <xf numFmtId="0" fontId="4" fillId="4" borderId="1" xfId="1" applyFont="1" applyFill="1" applyBorder="1" applyAlignment="1">
      <alignment horizontal="center" vertical="center"/>
    </xf>
    <xf numFmtId="4" fontId="4" fillId="4" borderId="1" xfId="1" applyNumberFormat="1" applyFont="1" applyFill="1" applyBorder="1" applyAlignment="1">
      <alignment vertical="center"/>
    </xf>
    <xf numFmtId="0" fontId="1" fillId="0" borderId="0" xfId="1" applyAlignment="1"/>
    <xf numFmtId="0" fontId="3" fillId="0" borderId="1" xfId="1" applyFont="1" applyBorder="1" applyAlignment="1">
      <alignment horizontal="center" vertical="center"/>
    </xf>
    <xf numFmtId="0" fontId="4" fillId="4" borderId="1" xfId="1" applyFont="1" applyFill="1" applyBorder="1" applyAlignment="1">
      <alignment vertical="center"/>
    </xf>
    <xf numFmtId="0" fontId="1" fillId="0" borderId="0" xfId="1" applyAlignment="1">
      <alignment vertical="center"/>
    </xf>
    <xf numFmtId="4" fontId="1" fillId="0" borderId="0" xfId="1" applyNumberFormat="1" applyBorder="1" applyAlignment="1">
      <alignment vertical="center"/>
    </xf>
    <xf numFmtId="4" fontId="5" fillId="3" borderId="1" xfId="1" applyNumberFormat="1" applyFont="1" applyFill="1" applyBorder="1" applyAlignment="1">
      <alignment vertical="center"/>
    </xf>
  </cellXfs>
  <cellStyles count="2">
    <cellStyle name="Обычный" xfId="0" builtinId="0"/>
    <cellStyle name="Обычный 2" xfId="1" xr:uid="{A60458F5-BD26-4070-B644-6B28BE31F87D}"/>
  </cellStyles>
  <dxfs count="276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1CC7AB-3DAB-45FF-A6FA-80C1E4971708}">
  <sheetPr>
    <pageSetUpPr fitToPage="1"/>
  </sheetPr>
  <dimension ref="A2:R67"/>
  <sheetViews>
    <sheetView tabSelected="1" topLeftCell="B1" workbookViewId="0">
      <selection activeCell="R40" sqref="R40"/>
    </sheetView>
  </sheetViews>
  <sheetFormatPr defaultRowHeight="12.75" x14ac:dyDescent="0.2"/>
  <cols>
    <col min="1" max="1" width="0" style="1" hidden="1" customWidth="1"/>
    <col min="2" max="2" width="12.7109375" style="6" customWidth="1"/>
    <col min="3" max="3" width="50.7109375" style="41" customWidth="1"/>
    <col min="4" max="6" width="15.7109375" style="1" customWidth="1"/>
    <col min="7" max="8" width="15.7109375" style="1" hidden="1" customWidth="1"/>
    <col min="9" max="12" width="15.7109375" style="1" customWidth="1"/>
    <col min="13" max="13" width="15.5703125" style="1" customWidth="1"/>
    <col min="14" max="17" width="15.7109375" style="1" hidden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2" spans="1:18" ht="18" x14ac:dyDescent="0.25">
      <c r="B2" s="32" t="s">
        <v>114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8" x14ac:dyDescent="0.2">
      <c r="B3" s="33" t="s">
        <v>12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18" x14ac:dyDescent="0.2">
      <c r="M4" s="2" t="s">
        <v>107</v>
      </c>
      <c r="Q4" s="2" t="s">
        <v>11</v>
      </c>
    </row>
    <row r="5" spans="1:18" s="4" customFormat="1" ht="63.75" x14ac:dyDescent="0.2">
      <c r="A5" s="8"/>
      <c r="B5" s="3" t="s">
        <v>0</v>
      </c>
      <c r="C5" s="42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103</v>
      </c>
      <c r="K5" s="3" t="s">
        <v>104</v>
      </c>
      <c r="L5" s="3" t="s">
        <v>105</v>
      </c>
      <c r="M5" s="3" t="s">
        <v>106</v>
      </c>
      <c r="N5" s="3"/>
      <c r="O5" s="3" t="s">
        <v>8</v>
      </c>
      <c r="P5" s="3" t="s">
        <v>9</v>
      </c>
      <c r="Q5" s="3" t="s">
        <v>10</v>
      </c>
    </row>
    <row r="6" spans="1:18" s="38" customFormat="1" ht="15" customHeight="1" x14ac:dyDescent="0.2">
      <c r="A6" s="36">
        <v>1</v>
      </c>
      <c r="B6" s="39" t="s">
        <v>13</v>
      </c>
      <c r="C6" s="43" t="s">
        <v>14</v>
      </c>
      <c r="D6" s="40">
        <v>1909000</v>
      </c>
      <c r="E6" s="40">
        <v>4455148</v>
      </c>
      <c r="F6" s="40">
        <v>4341148</v>
      </c>
      <c r="G6" s="40">
        <v>909230.06</v>
      </c>
      <c r="H6" s="40">
        <v>0</v>
      </c>
      <c r="I6" s="40">
        <v>1969517.2000000004</v>
      </c>
      <c r="J6" s="40">
        <f t="shared" ref="J6" si="0">I6/F6*100</f>
        <v>45.368579924020111</v>
      </c>
      <c r="K6" s="40">
        <v>1468079.3399999999</v>
      </c>
      <c r="L6" s="40">
        <f>I6-K6</f>
        <v>501437.86000000057</v>
      </c>
      <c r="M6" s="40">
        <f>I6/K6*100</f>
        <v>134.15604636190852</v>
      </c>
      <c r="N6" s="30">
        <f t="shared" ref="N6:N57" si="1">IF(F6=0,0,(G6/F6)*100)</f>
        <v>20.944461234678016</v>
      </c>
      <c r="O6" s="30">
        <f t="shared" ref="O6:O57" si="2">E6-I6</f>
        <v>2485630.7999999998</v>
      </c>
      <c r="P6" s="30">
        <f t="shared" ref="P6:P57" si="3">F6-I6</f>
        <v>2371630.7999999998</v>
      </c>
      <c r="Q6" s="30">
        <f t="shared" ref="Q6:Q57" si="4">IF(F6=0,0,(I6/F6)*100)</f>
        <v>45.368579924020111</v>
      </c>
      <c r="R6" s="37"/>
    </row>
    <row r="7" spans="1:18" ht="15" customHeight="1" x14ac:dyDescent="0.2">
      <c r="A7" s="9">
        <v>0</v>
      </c>
      <c r="B7" s="10" t="s">
        <v>15</v>
      </c>
      <c r="C7" s="27" t="s">
        <v>16</v>
      </c>
      <c r="D7" s="11">
        <v>0</v>
      </c>
      <c r="E7" s="11">
        <v>1592628</v>
      </c>
      <c r="F7" s="11">
        <v>1592628</v>
      </c>
      <c r="G7" s="11">
        <v>85552</v>
      </c>
      <c r="H7" s="11">
        <v>0</v>
      </c>
      <c r="I7" s="11">
        <v>767599.03</v>
      </c>
      <c r="J7" s="11">
        <f>I7/F7*100</f>
        <v>48.197007085144804</v>
      </c>
      <c r="K7" s="17">
        <v>159784</v>
      </c>
      <c r="L7" s="46">
        <f>I7-K7</f>
        <v>607815.03</v>
      </c>
      <c r="M7" s="46">
        <f>I7/K7*100</f>
        <v>480.3979309567917</v>
      </c>
      <c r="N7" s="12">
        <f t="shared" si="1"/>
        <v>5.3717503396901218</v>
      </c>
      <c r="O7" s="12">
        <f t="shared" si="2"/>
        <v>825028.97</v>
      </c>
      <c r="P7" s="12">
        <f t="shared" si="3"/>
        <v>825028.97</v>
      </c>
      <c r="Q7" s="12">
        <f t="shared" si="4"/>
        <v>48.197007085144804</v>
      </c>
      <c r="R7" s="5"/>
    </row>
    <row r="8" spans="1:18" ht="15" customHeight="1" x14ac:dyDescent="0.2">
      <c r="A8" s="9">
        <v>0</v>
      </c>
      <c r="B8" s="10" t="s">
        <v>17</v>
      </c>
      <c r="C8" s="27" t="s">
        <v>18</v>
      </c>
      <c r="D8" s="11">
        <v>1899000</v>
      </c>
      <c r="E8" s="11">
        <v>2471000</v>
      </c>
      <c r="F8" s="11">
        <v>2357000</v>
      </c>
      <c r="G8" s="11">
        <v>689558.06</v>
      </c>
      <c r="H8" s="11">
        <v>0</v>
      </c>
      <c r="I8" s="11">
        <v>837139.52</v>
      </c>
      <c r="J8" s="31">
        <f t="shared" ref="J8:J15" si="5">I8/F8*100</f>
        <v>35.517162494696649</v>
      </c>
      <c r="K8" s="17">
        <v>1104695.3399999999</v>
      </c>
      <c r="L8" s="46">
        <f t="shared" ref="L8:L15" si="6">I8-K8</f>
        <v>-267555.81999999983</v>
      </c>
      <c r="M8" s="46">
        <f t="shared" ref="M8:M15" si="7">I8/K8*100</f>
        <v>75.780125948571495</v>
      </c>
      <c r="N8" s="12">
        <f t="shared" si="1"/>
        <v>29.255751378871448</v>
      </c>
      <c r="O8" s="12">
        <f t="shared" si="2"/>
        <v>1633860.48</v>
      </c>
      <c r="P8" s="12">
        <f t="shared" si="3"/>
        <v>1519860.48</v>
      </c>
      <c r="Q8" s="12">
        <f t="shared" si="4"/>
        <v>35.517162494696649</v>
      </c>
      <c r="R8" s="5"/>
    </row>
    <row r="9" spans="1:18" ht="15" customHeight="1" x14ac:dyDescent="0.2">
      <c r="A9" s="9">
        <v>0</v>
      </c>
      <c r="B9" s="10" t="s">
        <v>19</v>
      </c>
      <c r="C9" s="27" t="s">
        <v>20</v>
      </c>
      <c r="D9" s="11">
        <v>0</v>
      </c>
      <c r="E9" s="11">
        <v>80000</v>
      </c>
      <c r="F9" s="11">
        <v>80000</v>
      </c>
      <c r="G9" s="11">
        <v>75520</v>
      </c>
      <c r="H9" s="11">
        <v>0</v>
      </c>
      <c r="I9" s="11">
        <v>241559.15000000002</v>
      </c>
      <c r="J9" s="31">
        <f t="shared" si="5"/>
        <v>301.94893750000006</v>
      </c>
      <c r="K9" s="17">
        <v>76168</v>
      </c>
      <c r="L9" s="46">
        <f t="shared" si="6"/>
        <v>165391.15000000002</v>
      </c>
      <c r="M9" s="46">
        <f t="shared" si="7"/>
        <v>317.13994065749398</v>
      </c>
      <c r="N9" s="12">
        <f t="shared" si="1"/>
        <v>94.399999999999991</v>
      </c>
      <c r="O9" s="12">
        <f t="shared" si="2"/>
        <v>-161559.15000000002</v>
      </c>
      <c r="P9" s="12">
        <f t="shared" si="3"/>
        <v>-161559.15000000002</v>
      </c>
      <c r="Q9" s="12">
        <f t="shared" si="4"/>
        <v>301.94893750000006</v>
      </c>
      <c r="R9" s="5"/>
    </row>
    <row r="10" spans="1:18" ht="15" customHeight="1" x14ac:dyDescent="0.2">
      <c r="A10" s="9">
        <v>0</v>
      </c>
      <c r="B10" s="10" t="s">
        <v>21</v>
      </c>
      <c r="C10" s="27" t="s">
        <v>22</v>
      </c>
      <c r="D10" s="11">
        <v>0</v>
      </c>
      <c r="E10" s="11">
        <v>16800</v>
      </c>
      <c r="F10" s="11">
        <v>16800</v>
      </c>
      <c r="G10" s="11">
        <v>0</v>
      </c>
      <c r="H10" s="11">
        <v>0</v>
      </c>
      <c r="I10" s="11">
        <v>0</v>
      </c>
      <c r="J10" s="31">
        <f t="shared" si="5"/>
        <v>0</v>
      </c>
      <c r="K10" s="17"/>
      <c r="L10" s="46">
        <f t="shared" si="6"/>
        <v>0</v>
      </c>
      <c r="M10" s="46"/>
      <c r="N10" s="12">
        <f t="shared" si="1"/>
        <v>0</v>
      </c>
      <c r="O10" s="12">
        <f t="shared" si="2"/>
        <v>16800</v>
      </c>
      <c r="P10" s="12">
        <f t="shared" si="3"/>
        <v>16800</v>
      </c>
      <c r="Q10" s="12">
        <f t="shared" si="4"/>
        <v>0</v>
      </c>
      <c r="R10" s="5"/>
    </row>
    <row r="11" spans="1:18" ht="15" customHeight="1" x14ac:dyDescent="0.2">
      <c r="A11" s="9">
        <v>0</v>
      </c>
      <c r="B11" s="10" t="s">
        <v>23</v>
      </c>
      <c r="C11" s="27" t="s">
        <v>24</v>
      </c>
      <c r="D11" s="11">
        <v>10000</v>
      </c>
      <c r="E11" s="11">
        <v>10000</v>
      </c>
      <c r="F11" s="11">
        <v>10000</v>
      </c>
      <c r="G11" s="11">
        <v>7600</v>
      </c>
      <c r="H11" s="11">
        <v>0</v>
      </c>
      <c r="I11" s="11">
        <v>7600</v>
      </c>
      <c r="J11" s="31">
        <f t="shared" si="5"/>
        <v>76</v>
      </c>
      <c r="K11" s="31">
        <v>1000</v>
      </c>
      <c r="L11" s="46">
        <f t="shared" si="6"/>
        <v>6600</v>
      </c>
      <c r="M11" s="46">
        <f t="shared" si="7"/>
        <v>760</v>
      </c>
      <c r="N11" s="12">
        <f t="shared" si="1"/>
        <v>76</v>
      </c>
      <c r="O11" s="12">
        <f t="shared" si="2"/>
        <v>2400</v>
      </c>
      <c r="P11" s="12">
        <f t="shared" si="3"/>
        <v>2400</v>
      </c>
      <c r="Q11" s="12">
        <f t="shared" si="4"/>
        <v>76</v>
      </c>
      <c r="R11" s="5"/>
    </row>
    <row r="12" spans="1:18" ht="15" customHeight="1" x14ac:dyDescent="0.2">
      <c r="A12" s="9">
        <v>0</v>
      </c>
      <c r="B12" s="10" t="s">
        <v>25</v>
      </c>
      <c r="C12" s="27" t="s">
        <v>26</v>
      </c>
      <c r="D12" s="11">
        <v>0</v>
      </c>
      <c r="E12" s="11">
        <v>176720</v>
      </c>
      <c r="F12" s="11">
        <v>176720</v>
      </c>
      <c r="G12" s="11">
        <v>0</v>
      </c>
      <c r="H12" s="11">
        <v>0</v>
      </c>
      <c r="I12" s="11">
        <v>0</v>
      </c>
      <c r="J12" s="31">
        <f t="shared" si="5"/>
        <v>0</v>
      </c>
      <c r="K12" s="31">
        <v>90000</v>
      </c>
      <c r="L12" s="46">
        <f t="shared" si="6"/>
        <v>-90000</v>
      </c>
      <c r="M12" s="46">
        <f t="shared" si="7"/>
        <v>0</v>
      </c>
      <c r="N12" s="12">
        <f t="shared" si="1"/>
        <v>0</v>
      </c>
      <c r="O12" s="12">
        <f t="shared" si="2"/>
        <v>176720</v>
      </c>
      <c r="P12" s="12">
        <f t="shared" si="3"/>
        <v>176720</v>
      </c>
      <c r="Q12" s="12">
        <f t="shared" si="4"/>
        <v>0</v>
      </c>
      <c r="R12" s="5"/>
    </row>
    <row r="13" spans="1:18" ht="15" customHeight="1" x14ac:dyDescent="0.2">
      <c r="A13" s="9">
        <v>0</v>
      </c>
      <c r="B13" s="10" t="s">
        <v>27</v>
      </c>
      <c r="C13" s="27" t="s">
        <v>28</v>
      </c>
      <c r="D13" s="11">
        <v>0</v>
      </c>
      <c r="E13" s="11">
        <v>57000</v>
      </c>
      <c r="F13" s="11">
        <v>57000</v>
      </c>
      <c r="G13" s="11">
        <v>0</v>
      </c>
      <c r="H13" s="11">
        <v>0</v>
      </c>
      <c r="I13" s="11">
        <v>64619.5</v>
      </c>
      <c r="J13" s="31">
        <f t="shared" si="5"/>
        <v>113.36754385964913</v>
      </c>
      <c r="K13" s="31">
        <v>0</v>
      </c>
      <c r="L13" s="46">
        <f t="shared" si="6"/>
        <v>64619.5</v>
      </c>
      <c r="M13" s="46"/>
      <c r="N13" s="12">
        <f t="shared" si="1"/>
        <v>0</v>
      </c>
      <c r="O13" s="12">
        <f t="shared" si="2"/>
        <v>-7619.5</v>
      </c>
      <c r="P13" s="12">
        <f t="shared" si="3"/>
        <v>-7619.5</v>
      </c>
      <c r="Q13" s="12">
        <f t="shared" si="4"/>
        <v>113.36754385964913</v>
      </c>
      <c r="R13" s="5"/>
    </row>
    <row r="14" spans="1:18" ht="15" customHeight="1" x14ac:dyDescent="0.2">
      <c r="A14" s="9">
        <v>0</v>
      </c>
      <c r="B14" s="10" t="s">
        <v>29</v>
      </c>
      <c r="C14" s="27" t="s">
        <v>30</v>
      </c>
      <c r="D14" s="11">
        <v>0</v>
      </c>
      <c r="E14" s="11">
        <v>51000</v>
      </c>
      <c r="F14" s="11">
        <v>51000</v>
      </c>
      <c r="G14" s="11">
        <v>51000</v>
      </c>
      <c r="H14" s="11">
        <v>0</v>
      </c>
      <c r="I14" s="11">
        <v>51000</v>
      </c>
      <c r="J14" s="31">
        <f t="shared" si="5"/>
        <v>100</v>
      </c>
      <c r="K14" s="17"/>
      <c r="L14" s="46">
        <f t="shared" si="6"/>
        <v>51000</v>
      </c>
      <c r="M14" s="46"/>
      <c r="N14" s="12">
        <f t="shared" si="1"/>
        <v>100</v>
      </c>
      <c r="O14" s="12">
        <f t="shared" si="2"/>
        <v>0</v>
      </c>
      <c r="P14" s="12">
        <f t="shared" si="3"/>
        <v>0</v>
      </c>
      <c r="Q14" s="12">
        <f t="shared" si="4"/>
        <v>100</v>
      </c>
      <c r="R14" s="5"/>
    </row>
    <row r="15" spans="1:18" s="25" customFormat="1" ht="15" customHeight="1" x14ac:dyDescent="0.2">
      <c r="A15" s="27"/>
      <c r="B15" s="28">
        <v>8240</v>
      </c>
      <c r="C15" s="27" t="s">
        <v>108</v>
      </c>
      <c r="D15" s="29"/>
      <c r="E15" s="29"/>
      <c r="F15" s="29"/>
      <c r="G15" s="29"/>
      <c r="H15" s="29"/>
      <c r="I15" s="29"/>
      <c r="J15" s="31"/>
      <c r="K15" s="29">
        <v>36432</v>
      </c>
      <c r="L15" s="46">
        <f t="shared" si="6"/>
        <v>-36432</v>
      </c>
      <c r="M15" s="46">
        <f t="shared" si="7"/>
        <v>0</v>
      </c>
      <c r="N15" s="30"/>
      <c r="O15" s="30"/>
      <c r="P15" s="30"/>
      <c r="Q15" s="30"/>
      <c r="R15" s="26"/>
    </row>
    <row r="16" spans="1:18" s="38" customFormat="1" ht="15" customHeight="1" x14ac:dyDescent="0.2">
      <c r="A16" s="36">
        <v>1</v>
      </c>
      <c r="B16" s="39" t="s">
        <v>31</v>
      </c>
      <c r="C16" s="43" t="s">
        <v>32</v>
      </c>
      <c r="D16" s="40">
        <v>9157965</v>
      </c>
      <c r="E16" s="40">
        <v>20494368</v>
      </c>
      <c r="F16" s="40">
        <v>19477026.75</v>
      </c>
      <c r="G16" s="40">
        <v>7371388.6600000001</v>
      </c>
      <c r="H16" s="40">
        <v>0</v>
      </c>
      <c r="I16" s="40">
        <v>17133806.590000004</v>
      </c>
      <c r="J16" s="40">
        <f t="shared" ref="J16:J57" si="8">I16/F16*100</f>
        <v>87.96931282132168</v>
      </c>
      <c r="K16" s="40">
        <v>8466322.2800000012</v>
      </c>
      <c r="L16" s="40">
        <f>I16-K16</f>
        <v>8667484.3100000024</v>
      </c>
      <c r="M16" s="40">
        <f>I16/K16*100</f>
        <v>202.37602613445515</v>
      </c>
      <c r="N16" s="30">
        <f t="shared" si="1"/>
        <v>37.846580767262125</v>
      </c>
      <c r="O16" s="30">
        <f t="shared" si="2"/>
        <v>3360561.4099999964</v>
      </c>
      <c r="P16" s="30">
        <f t="shared" si="3"/>
        <v>2343220.1599999964</v>
      </c>
      <c r="Q16" s="30">
        <f t="shared" si="4"/>
        <v>87.96931282132168</v>
      </c>
      <c r="R16" s="37"/>
    </row>
    <row r="17" spans="1:18" ht="15" customHeight="1" x14ac:dyDescent="0.2">
      <c r="A17" s="9">
        <v>0</v>
      </c>
      <c r="B17" s="10" t="s">
        <v>33</v>
      </c>
      <c r="C17" s="27" t="s">
        <v>34</v>
      </c>
      <c r="D17" s="11">
        <v>1222557</v>
      </c>
      <c r="E17" s="11">
        <v>4326017</v>
      </c>
      <c r="F17" s="11">
        <v>4020377.75</v>
      </c>
      <c r="G17" s="11">
        <v>2931529.62</v>
      </c>
      <c r="H17" s="11">
        <v>0</v>
      </c>
      <c r="I17" s="11">
        <v>4253616.0200000005</v>
      </c>
      <c r="J17" s="31">
        <f t="shared" si="8"/>
        <v>105.80140187075706</v>
      </c>
      <c r="K17" s="29">
        <v>798067.5</v>
      </c>
      <c r="L17" s="46">
        <f t="shared" ref="L17:L31" si="9">I17-K17</f>
        <v>3455548.5200000005</v>
      </c>
      <c r="M17" s="46">
        <f t="shared" ref="M17:M31" si="10">I17/K17*100</f>
        <v>532.98950527367674</v>
      </c>
      <c r="N17" s="12">
        <f t="shared" si="1"/>
        <v>72.916770569631169</v>
      </c>
      <c r="O17" s="12">
        <f t="shared" si="2"/>
        <v>72400.979999999516</v>
      </c>
      <c r="P17" s="12">
        <f t="shared" si="3"/>
        <v>-233238.27000000048</v>
      </c>
      <c r="Q17" s="12">
        <f t="shared" si="4"/>
        <v>105.80140187075706</v>
      </c>
      <c r="R17" s="5"/>
    </row>
    <row r="18" spans="1:18" ht="15" customHeight="1" x14ac:dyDescent="0.2">
      <c r="A18" s="9">
        <v>0</v>
      </c>
      <c r="B18" s="10" t="s">
        <v>35</v>
      </c>
      <c r="C18" s="27" t="s">
        <v>36</v>
      </c>
      <c r="D18" s="11">
        <v>2448408</v>
      </c>
      <c r="E18" s="11">
        <v>2954608</v>
      </c>
      <c r="F18" s="11">
        <v>2342506</v>
      </c>
      <c r="G18" s="11">
        <v>210878.4</v>
      </c>
      <c r="H18" s="11">
        <v>0</v>
      </c>
      <c r="I18" s="11">
        <v>9852087.9700000007</v>
      </c>
      <c r="J18" s="31">
        <f t="shared" si="8"/>
        <v>420.57898549672876</v>
      </c>
      <c r="K18" s="29">
        <v>6872134.3399999999</v>
      </c>
      <c r="L18" s="46">
        <f t="shared" si="9"/>
        <v>2979953.6300000008</v>
      </c>
      <c r="M18" s="46">
        <f t="shared" si="10"/>
        <v>143.36285471974637</v>
      </c>
      <c r="N18" s="12">
        <f t="shared" si="1"/>
        <v>9.0022565577206635</v>
      </c>
      <c r="O18" s="12">
        <f t="shared" si="2"/>
        <v>-6897479.9700000007</v>
      </c>
      <c r="P18" s="12">
        <f t="shared" si="3"/>
        <v>-7509581.9700000007</v>
      </c>
      <c r="Q18" s="12">
        <f t="shared" si="4"/>
        <v>420.57898549672876</v>
      </c>
      <c r="R18" s="5"/>
    </row>
    <row r="19" spans="1:18" ht="15" customHeight="1" x14ac:dyDescent="0.2">
      <c r="A19" s="9">
        <v>0</v>
      </c>
      <c r="B19" s="10" t="s">
        <v>37</v>
      </c>
      <c r="C19" s="27" t="s">
        <v>38</v>
      </c>
      <c r="D19" s="11">
        <v>0</v>
      </c>
      <c r="E19" s="11">
        <v>31000</v>
      </c>
      <c r="F19" s="11">
        <v>31000</v>
      </c>
      <c r="G19" s="11">
        <v>30992</v>
      </c>
      <c r="H19" s="11">
        <v>0</v>
      </c>
      <c r="I19" s="11">
        <v>36639.5</v>
      </c>
      <c r="J19" s="31">
        <f t="shared" si="8"/>
        <v>118.19193548387096</v>
      </c>
      <c r="K19" s="29">
        <v>471441.86</v>
      </c>
      <c r="L19" s="46">
        <f t="shared" si="9"/>
        <v>-434802.36</v>
      </c>
      <c r="M19" s="46">
        <f t="shared" si="10"/>
        <v>7.7717960810692546</v>
      </c>
      <c r="N19" s="12">
        <f t="shared" si="1"/>
        <v>99.974193548387092</v>
      </c>
      <c r="O19" s="12">
        <f t="shared" si="2"/>
        <v>-5639.5</v>
      </c>
      <c r="P19" s="12">
        <f t="shared" si="3"/>
        <v>-5639.5</v>
      </c>
      <c r="Q19" s="12">
        <f t="shared" si="4"/>
        <v>118.19193548387096</v>
      </c>
      <c r="R19" s="5"/>
    </row>
    <row r="20" spans="1:18" ht="15" customHeight="1" x14ac:dyDescent="0.2">
      <c r="A20" s="9">
        <v>0</v>
      </c>
      <c r="B20" s="10" t="s">
        <v>39</v>
      </c>
      <c r="C20" s="27" t="s">
        <v>40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2606.9699999999998</v>
      </c>
      <c r="J20" s="31"/>
      <c r="K20" s="29">
        <v>980</v>
      </c>
      <c r="L20" s="46">
        <f t="shared" si="9"/>
        <v>1626.9699999999998</v>
      </c>
      <c r="M20" s="46">
        <f t="shared" si="10"/>
        <v>266.01734693877546</v>
      </c>
      <c r="N20" s="12">
        <f t="shared" si="1"/>
        <v>0</v>
      </c>
      <c r="O20" s="12">
        <f t="shared" si="2"/>
        <v>-2606.9699999999998</v>
      </c>
      <c r="P20" s="12">
        <f t="shared" si="3"/>
        <v>-2606.9699999999998</v>
      </c>
      <c r="Q20" s="12">
        <f t="shared" si="4"/>
        <v>0</v>
      </c>
      <c r="R20" s="5"/>
    </row>
    <row r="21" spans="1:18" ht="15" customHeight="1" x14ac:dyDescent="0.2">
      <c r="A21" s="9">
        <v>0</v>
      </c>
      <c r="B21" s="10" t="s">
        <v>41</v>
      </c>
      <c r="C21" s="27" t="s">
        <v>42</v>
      </c>
      <c r="D21" s="11">
        <v>0</v>
      </c>
      <c r="E21" s="11">
        <v>25000</v>
      </c>
      <c r="F21" s="11">
        <v>25000</v>
      </c>
      <c r="G21" s="11">
        <v>14900</v>
      </c>
      <c r="H21" s="11">
        <v>0</v>
      </c>
      <c r="I21" s="11">
        <v>0</v>
      </c>
      <c r="J21" s="31">
        <f t="shared" si="8"/>
        <v>0</v>
      </c>
      <c r="K21" s="29">
        <v>67154.58</v>
      </c>
      <c r="L21" s="46">
        <f t="shared" si="9"/>
        <v>-67154.58</v>
      </c>
      <c r="M21" s="46">
        <f t="shared" si="10"/>
        <v>0</v>
      </c>
      <c r="N21" s="12">
        <f t="shared" si="1"/>
        <v>59.599999999999994</v>
      </c>
      <c r="O21" s="12">
        <f t="shared" si="2"/>
        <v>25000</v>
      </c>
      <c r="P21" s="12">
        <f t="shared" si="3"/>
        <v>25000</v>
      </c>
      <c r="Q21" s="12">
        <f t="shared" si="4"/>
        <v>0</v>
      </c>
      <c r="R21" s="5"/>
    </row>
    <row r="22" spans="1:18" ht="15" customHeight="1" x14ac:dyDescent="0.2">
      <c r="A22" s="9">
        <v>0</v>
      </c>
      <c r="B22" s="10" t="s">
        <v>43</v>
      </c>
      <c r="C22" s="27" t="s">
        <v>44</v>
      </c>
      <c r="D22" s="11">
        <v>0</v>
      </c>
      <c r="E22" s="11">
        <v>97900</v>
      </c>
      <c r="F22" s="11">
        <v>97900</v>
      </c>
      <c r="G22" s="11">
        <v>0</v>
      </c>
      <c r="H22" s="11">
        <v>0</v>
      </c>
      <c r="I22" s="11">
        <v>0</v>
      </c>
      <c r="J22" s="31">
        <f t="shared" si="8"/>
        <v>0</v>
      </c>
      <c r="K22" s="17"/>
      <c r="L22" s="46">
        <f t="shared" si="9"/>
        <v>0</v>
      </c>
      <c r="M22" s="46"/>
      <c r="N22" s="12">
        <f t="shared" si="1"/>
        <v>0</v>
      </c>
      <c r="O22" s="12">
        <f t="shared" si="2"/>
        <v>97900</v>
      </c>
      <c r="P22" s="12">
        <f t="shared" si="3"/>
        <v>97900</v>
      </c>
      <c r="Q22" s="12">
        <f t="shared" si="4"/>
        <v>0</v>
      </c>
      <c r="R22" s="5"/>
    </row>
    <row r="23" spans="1:18" ht="15" customHeight="1" x14ac:dyDescent="0.2">
      <c r="A23" s="9">
        <v>0</v>
      </c>
      <c r="B23" s="10" t="s">
        <v>45</v>
      </c>
      <c r="C23" s="27" t="s">
        <v>46</v>
      </c>
      <c r="D23" s="11">
        <v>0</v>
      </c>
      <c r="E23" s="11">
        <v>1859700</v>
      </c>
      <c r="F23" s="11">
        <v>1859700</v>
      </c>
      <c r="G23" s="11">
        <v>0</v>
      </c>
      <c r="H23" s="11">
        <v>0</v>
      </c>
      <c r="I23" s="11">
        <v>0</v>
      </c>
      <c r="J23" s="31">
        <f t="shared" si="8"/>
        <v>0</v>
      </c>
      <c r="K23" s="17"/>
      <c r="L23" s="46">
        <f t="shared" si="9"/>
        <v>0</v>
      </c>
      <c r="M23" s="46"/>
      <c r="N23" s="12">
        <f t="shared" si="1"/>
        <v>0</v>
      </c>
      <c r="O23" s="12">
        <f t="shared" si="2"/>
        <v>1859700</v>
      </c>
      <c r="P23" s="12">
        <f t="shared" si="3"/>
        <v>1859700</v>
      </c>
      <c r="Q23" s="12">
        <f t="shared" si="4"/>
        <v>0</v>
      </c>
      <c r="R23" s="5"/>
    </row>
    <row r="24" spans="1:18" ht="15" customHeight="1" x14ac:dyDescent="0.2">
      <c r="A24" s="9">
        <v>0</v>
      </c>
      <c r="B24" s="10" t="s">
        <v>47</v>
      </c>
      <c r="C24" s="27" t="s">
        <v>48</v>
      </c>
      <c r="D24" s="11">
        <v>0</v>
      </c>
      <c r="E24" s="11">
        <v>1092400</v>
      </c>
      <c r="F24" s="11">
        <v>1092400</v>
      </c>
      <c r="G24" s="11">
        <v>568130.97</v>
      </c>
      <c r="H24" s="11">
        <v>0</v>
      </c>
      <c r="I24" s="11">
        <v>568130.97</v>
      </c>
      <c r="J24" s="31">
        <f t="shared" si="8"/>
        <v>52.007595203222259</v>
      </c>
      <c r="K24" s="17"/>
      <c r="L24" s="46">
        <f t="shared" si="9"/>
        <v>568130.97</v>
      </c>
      <c r="M24" s="46"/>
      <c r="N24" s="12">
        <f t="shared" si="1"/>
        <v>52.007595203222259</v>
      </c>
      <c r="O24" s="12">
        <f t="shared" si="2"/>
        <v>524269.03</v>
      </c>
      <c r="P24" s="12">
        <f t="shared" si="3"/>
        <v>524269.03</v>
      </c>
      <c r="Q24" s="12">
        <f t="shared" si="4"/>
        <v>52.007595203222259</v>
      </c>
      <c r="R24" s="5"/>
    </row>
    <row r="25" spans="1:18" ht="15" customHeight="1" x14ac:dyDescent="0.2">
      <c r="A25" s="9">
        <v>0</v>
      </c>
      <c r="B25" s="10" t="s">
        <v>49</v>
      </c>
      <c r="C25" s="27" t="s">
        <v>50</v>
      </c>
      <c r="D25" s="11">
        <v>4000000</v>
      </c>
      <c r="E25" s="11">
        <v>3150000</v>
      </c>
      <c r="F25" s="11">
        <v>3150000</v>
      </c>
      <c r="G25" s="11">
        <v>849129.23</v>
      </c>
      <c r="H25" s="11">
        <v>0</v>
      </c>
      <c r="I25" s="11">
        <v>849129.23</v>
      </c>
      <c r="J25" s="31">
        <f t="shared" si="8"/>
        <v>26.956483492063494</v>
      </c>
      <c r="K25" s="17"/>
      <c r="L25" s="46">
        <f t="shared" si="9"/>
        <v>849129.23</v>
      </c>
      <c r="M25" s="46"/>
      <c r="N25" s="12">
        <f t="shared" si="1"/>
        <v>26.956483492063494</v>
      </c>
      <c r="O25" s="12">
        <f t="shared" si="2"/>
        <v>2300870.77</v>
      </c>
      <c r="P25" s="12">
        <f t="shared" si="3"/>
        <v>2300870.77</v>
      </c>
      <c r="Q25" s="12">
        <f t="shared" si="4"/>
        <v>26.956483492063494</v>
      </c>
      <c r="R25" s="5"/>
    </row>
    <row r="26" spans="1:18" ht="15" customHeight="1" x14ac:dyDescent="0.2">
      <c r="A26" s="9">
        <v>0</v>
      </c>
      <c r="B26" s="10" t="s">
        <v>51</v>
      </c>
      <c r="C26" s="27" t="s">
        <v>52</v>
      </c>
      <c r="D26" s="11">
        <v>0</v>
      </c>
      <c r="E26" s="11">
        <v>1462600</v>
      </c>
      <c r="F26" s="11">
        <v>1462600</v>
      </c>
      <c r="G26" s="11">
        <v>1209919.8500000001</v>
      </c>
      <c r="H26" s="11">
        <v>0</v>
      </c>
      <c r="I26" s="11">
        <v>1209919.8500000001</v>
      </c>
      <c r="J26" s="31">
        <f t="shared" si="8"/>
        <v>82.723906057705463</v>
      </c>
      <c r="K26" s="17"/>
      <c r="L26" s="46">
        <f t="shared" si="9"/>
        <v>1209919.8500000001</v>
      </c>
      <c r="M26" s="46"/>
      <c r="N26" s="12">
        <f t="shared" si="1"/>
        <v>82.723906057705463</v>
      </c>
      <c r="O26" s="12">
        <f t="shared" si="2"/>
        <v>252680.14999999991</v>
      </c>
      <c r="P26" s="12">
        <f t="shared" si="3"/>
        <v>252680.14999999991</v>
      </c>
      <c r="Q26" s="12">
        <f t="shared" si="4"/>
        <v>82.723906057705463</v>
      </c>
      <c r="R26" s="5"/>
    </row>
    <row r="27" spans="1:18" ht="15" customHeight="1" x14ac:dyDescent="0.2">
      <c r="A27" s="9">
        <v>0</v>
      </c>
      <c r="B27" s="10" t="s">
        <v>53</v>
      </c>
      <c r="C27" s="27" t="s">
        <v>54</v>
      </c>
      <c r="D27" s="11">
        <v>0</v>
      </c>
      <c r="E27" s="11">
        <v>132800</v>
      </c>
      <c r="F27" s="11">
        <v>33200</v>
      </c>
      <c r="G27" s="11">
        <v>6852.56</v>
      </c>
      <c r="H27" s="11">
        <v>0</v>
      </c>
      <c r="I27" s="11">
        <v>0</v>
      </c>
      <c r="J27" s="31">
        <f t="shared" si="8"/>
        <v>0</v>
      </c>
      <c r="K27" s="17"/>
      <c r="L27" s="46">
        <f t="shared" si="9"/>
        <v>0</v>
      </c>
      <c r="M27" s="46"/>
      <c r="N27" s="12">
        <f t="shared" si="1"/>
        <v>20.640240963855423</v>
      </c>
      <c r="O27" s="12">
        <f t="shared" si="2"/>
        <v>132800</v>
      </c>
      <c r="P27" s="12">
        <f t="shared" si="3"/>
        <v>33200</v>
      </c>
      <c r="Q27" s="12">
        <f t="shared" si="4"/>
        <v>0</v>
      </c>
      <c r="R27" s="5"/>
    </row>
    <row r="28" spans="1:18" ht="15" customHeight="1" x14ac:dyDescent="0.2">
      <c r="A28" s="9">
        <v>0</v>
      </c>
      <c r="B28" s="10" t="s">
        <v>55</v>
      </c>
      <c r="C28" s="27" t="s">
        <v>56</v>
      </c>
      <c r="D28" s="11">
        <v>0</v>
      </c>
      <c r="E28" s="11">
        <v>1086900</v>
      </c>
      <c r="F28" s="11">
        <v>1086900</v>
      </c>
      <c r="G28" s="11">
        <v>261276.08</v>
      </c>
      <c r="H28" s="11">
        <v>0</v>
      </c>
      <c r="I28" s="11">
        <v>261276.08</v>
      </c>
      <c r="J28" s="31">
        <f t="shared" si="8"/>
        <v>24.038649369767224</v>
      </c>
      <c r="K28" s="17"/>
      <c r="L28" s="46">
        <f t="shared" si="9"/>
        <v>261276.08</v>
      </c>
      <c r="M28" s="46"/>
      <c r="N28" s="12">
        <f t="shared" si="1"/>
        <v>24.038649369767224</v>
      </c>
      <c r="O28" s="12">
        <f t="shared" si="2"/>
        <v>825623.92</v>
      </c>
      <c r="P28" s="12">
        <f t="shared" si="3"/>
        <v>825623.92</v>
      </c>
      <c r="Q28" s="12">
        <f t="shared" si="4"/>
        <v>24.038649369767224</v>
      </c>
      <c r="R28" s="5"/>
    </row>
    <row r="29" spans="1:18" ht="15" customHeight="1" x14ac:dyDescent="0.2">
      <c r="A29" s="9">
        <v>0</v>
      </c>
      <c r="B29" s="10" t="s">
        <v>57</v>
      </c>
      <c r="C29" s="27" t="s">
        <v>58</v>
      </c>
      <c r="D29" s="11">
        <v>1487000</v>
      </c>
      <c r="E29" s="11">
        <v>1289070</v>
      </c>
      <c r="F29" s="11">
        <v>1289070</v>
      </c>
      <c r="G29" s="11">
        <v>98000</v>
      </c>
      <c r="H29" s="11">
        <v>0</v>
      </c>
      <c r="I29" s="11">
        <v>100400</v>
      </c>
      <c r="J29" s="31">
        <f t="shared" si="8"/>
        <v>7.7885607453435419</v>
      </c>
      <c r="K29" s="17"/>
      <c r="L29" s="46">
        <f t="shared" si="9"/>
        <v>100400</v>
      </c>
      <c r="M29" s="46"/>
      <c r="N29" s="12">
        <f t="shared" si="1"/>
        <v>7.6023800103950903</v>
      </c>
      <c r="O29" s="12">
        <f t="shared" si="2"/>
        <v>1188670</v>
      </c>
      <c r="P29" s="12">
        <f t="shared" si="3"/>
        <v>1188670</v>
      </c>
      <c r="Q29" s="12">
        <f t="shared" si="4"/>
        <v>7.7885607453435419</v>
      </c>
      <c r="R29" s="5"/>
    </row>
    <row r="30" spans="1:18" s="19" customFormat="1" ht="15" customHeight="1" x14ac:dyDescent="0.2">
      <c r="A30" s="21"/>
      <c r="B30" s="22">
        <v>7325</v>
      </c>
      <c r="C30" s="27" t="s">
        <v>109</v>
      </c>
      <c r="D30" s="23">
        <v>0</v>
      </c>
      <c r="E30" s="23"/>
      <c r="F30" s="23"/>
      <c r="G30" s="23"/>
      <c r="H30" s="23"/>
      <c r="I30" s="23"/>
      <c r="J30" s="31"/>
      <c r="K30" s="29">
        <v>256544</v>
      </c>
      <c r="L30" s="46">
        <f t="shared" si="9"/>
        <v>-256544</v>
      </c>
      <c r="M30" s="46">
        <f t="shared" si="10"/>
        <v>0</v>
      </c>
      <c r="N30" s="24"/>
      <c r="O30" s="24"/>
      <c r="P30" s="24"/>
      <c r="Q30" s="24"/>
      <c r="R30" s="20"/>
    </row>
    <row r="31" spans="1:18" ht="15" customHeight="1" x14ac:dyDescent="0.2">
      <c r="A31" s="9">
        <v>0</v>
      </c>
      <c r="B31" s="10" t="s">
        <v>59</v>
      </c>
      <c r="C31" s="27" t="s">
        <v>60</v>
      </c>
      <c r="D31" s="11">
        <v>0</v>
      </c>
      <c r="E31" s="11">
        <v>2986373</v>
      </c>
      <c r="F31" s="11">
        <v>2986373</v>
      </c>
      <c r="G31" s="11">
        <v>1189779.95</v>
      </c>
      <c r="H31" s="11">
        <v>0</v>
      </c>
      <c r="I31" s="11">
        <v>0</v>
      </c>
      <c r="J31" s="31">
        <f t="shared" si="8"/>
        <v>0</v>
      </c>
      <c r="K31" s="17"/>
      <c r="L31" s="46">
        <f t="shared" si="9"/>
        <v>0</v>
      </c>
      <c r="M31" s="46"/>
      <c r="N31" s="12">
        <f t="shared" si="1"/>
        <v>39.840299587492922</v>
      </c>
      <c r="O31" s="12">
        <f t="shared" si="2"/>
        <v>2986373</v>
      </c>
      <c r="P31" s="12">
        <f t="shared" si="3"/>
        <v>2986373</v>
      </c>
      <c r="Q31" s="12">
        <f t="shared" si="4"/>
        <v>0</v>
      </c>
      <c r="R31" s="5"/>
    </row>
    <row r="32" spans="1:18" s="38" customFormat="1" ht="15" customHeight="1" x14ac:dyDescent="0.2">
      <c r="A32" s="36">
        <v>1</v>
      </c>
      <c r="B32" s="39" t="s">
        <v>61</v>
      </c>
      <c r="C32" s="43" t="s">
        <v>62</v>
      </c>
      <c r="D32" s="40">
        <v>450000</v>
      </c>
      <c r="E32" s="40">
        <v>6591841.5599999996</v>
      </c>
      <c r="F32" s="40">
        <v>6479341.5599999996</v>
      </c>
      <c r="G32" s="40">
        <v>5948061.04</v>
      </c>
      <c r="H32" s="40">
        <v>0</v>
      </c>
      <c r="I32" s="40">
        <v>7099660.7000000002</v>
      </c>
      <c r="J32" s="40">
        <f t="shared" si="8"/>
        <v>109.57379903892581</v>
      </c>
      <c r="K32" s="40">
        <v>2190586.5299999998</v>
      </c>
      <c r="L32" s="40">
        <f>I32-K32</f>
        <v>4909074.17</v>
      </c>
      <c r="M32" s="40">
        <f>I32/K32*100</f>
        <v>324.09861937752351</v>
      </c>
      <c r="N32" s="30">
        <f t="shared" si="1"/>
        <v>91.800393372069749</v>
      </c>
      <c r="O32" s="30">
        <f t="shared" si="2"/>
        <v>-507819.1400000006</v>
      </c>
      <c r="P32" s="30">
        <f t="shared" si="3"/>
        <v>-620319.1400000006</v>
      </c>
      <c r="Q32" s="30">
        <f t="shared" si="4"/>
        <v>109.57379903892581</v>
      </c>
      <c r="R32" s="37"/>
    </row>
    <row r="33" spans="1:18" ht="15" customHeight="1" x14ac:dyDescent="0.2">
      <c r="A33" s="9">
        <v>0</v>
      </c>
      <c r="B33" s="10" t="s">
        <v>15</v>
      </c>
      <c r="C33" s="27" t="s">
        <v>16</v>
      </c>
      <c r="D33" s="11">
        <v>0</v>
      </c>
      <c r="E33" s="11">
        <v>39000</v>
      </c>
      <c r="F33" s="11">
        <v>39000</v>
      </c>
      <c r="G33" s="11">
        <v>39000</v>
      </c>
      <c r="H33" s="11">
        <v>0</v>
      </c>
      <c r="I33" s="11">
        <v>39000</v>
      </c>
      <c r="J33" s="31">
        <f t="shared" si="8"/>
        <v>100</v>
      </c>
      <c r="K33" s="17"/>
      <c r="L33" s="46">
        <f t="shared" ref="L33:L36" si="11">I33-K33</f>
        <v>39000</v>
      </c>
      <c r="M33" s="46"/>
      <c r="N33" s="12">
        <f t="shared" si="1"/>
        <v>100</v>
      </c>
      <c r="O33" s="12">
        <f t="shared" si="2"/>
        <v>0</v>
      </c>
      <c r="P33" s="12">
        <f t="shared" si="3"/>
        <v>0</v>
      </c>
      <c r="Q33" s="12">
        <f t="shared" si="4"/>
        <v>100</v>
      </c>
      <c r="R33" s="5"/>
    </row>
    <row r="34" spans="1:18" ht="15" customHeight="1" x14ac:dyDescent="0.2">
      <c r="A34" s="9">
        <v>0</v>
      </c>
      <c r="B34" s="10" t="s">
        <v>63</v>
      </c>
      <c r="C34" s="27" t="s">
        <v>64</v>
      </c>
      <c r="D34" s="11">
        <v>450000</v>
      </c>
      <c r="E34" s="11">
        <v>450000</v>
      </c>
      <c r="F34" s="11">
        <v>337500</v>
      </c>
      <c r="G34" s="11">
        <v>0</v>
      </c>
      <c r="H34" s="11">
        <v>0</v>
      </c>
      <c r="I34" s="11">
        <v>1151599.6599999999</v>
      </c>
      <c r="J34" s="31">
        <f t="shared" si="8"/>
        <v>341.21471407407404</v>
      </c>
      <c r="K34" s="17">
        <v>487976.82</v>
      </c>
      <c r="L34" s="46">
        <f t="shared" si="11"/>
        <v>663622.83999999985</v>
      </c>
      <c r="M34" s="46">
        <f t="shared" ref="M33:M36" si="12">I34/K34*100</f>
        <v>235.99474663571107</v>
      </c>
      <c r="N34" s="12">
        <f t="shared" si="1"/>
        <v>0</v>
      </c>
      <c r="O34" s="12">
        <f t="shared" si="2"/>
        <v>-701599.65999999992</v>
      </c>
      <c r="P34" s="12">
        <f t="shared" si="3"/>
        <v>-814099.65999999992</v>
      </c>
      <c r="Q34" s="12">
        <f t="shared" si="4"/>
        <v>341.21471407407404</v>
      </c>
      <c r="R34" s="5"/>
    </row>
    <row r="35" spans="1:18" s="13" customFormat="1" ht="15" customHeight="1" x14ac:dyDescent="0.2">
      <c r="A35" s="15"/>
      <c r="B35" s="16">
        <v>3221</v>
      </c>
      <c r="C35" s="27" t="s">
        <v>110</v>
      </c>
      <c r="D35" s="17">
        <v>0</v>
      </c>
      <c r="E35" s="17"/>
      <c r="F35" s="17"/>
      <c r="G35" s="17"/>
      <c r="H35" s="17"/>
      <c r="I35" s="17"/>
      <c r="J35" s="31"/>
      <c r="K35" s="17">
        <v>1702609.71</v>
      </c>
      <c r="L35" s="46">
        <f t="shared" si="11"/>
        <v>-1702609.71</v>
      </c>
      <c r="M35" s="46">
        <f t="shared" si="12"/>
        <v>0</v>
      </c>
      <c r="N35" s="18"/>
      <c r="O35" s="18"/>
      <c r="P35" s="18"/>
      <c r="Q35" s="18"/>
      <c r="R35" s="14"/>
    </row>
    <row r="36" spans="1:18" ht="15" customHeight="1" x14ac:dyDescent="0.2">
      <c r="A36" s="9">
        <v>0</v>
      </c>
      <c r="B36" s="10" t="s">
        <v>65</v>
      </c>
      <c r="C36" s="27" t="s">
        <v>66</v>
      </c>
      <c r="D36" s="11">
        <v>0</v>
      </c>
      <c r="E36" s="11">
        <v>6102841.5599999996</v>
      </c>
      <c r="F36" s="11">
        <v>6102841.5599999996</v>
      </c>
      <c r="G36" s="11">
        <v>5909061.04</v>
      </c>
      <c r="H36" s="11">
        <v>0</v>
      </c>
      <c r="I36" s="11">
        <v>5909061.04</v>
      </c>
      <c r="J36" s="31">
        <f t="shared" si="8"/>
        <v>96.824749289411344</v>
      </c>
      <c r="K36" s="17"/>
      <c r="L36" s="46">
        <f t="shared" si="11"/>
        <v>5909061.04</v>
      </c>
      <c r="M36" s="46"/>
      <c r="N36" s="12">
        <f t="shared" si="1"/>
        <v>96.824749289411344</v>
      </c>
      <c r="O36" s="12">
        <f t="shared" si="2"/>
        <v>193780.51999999955</v>
      </c>
      <c r="P36" s="12">
        <f t="shared" si="3"/>
        <v>193780.51999999955</v>
      </c>
      <c r="Q36" s="12">
        <f t="shared" si="4"/>
        <v>96.824749289411344</v>
      </c>
      <c r="R36" s="5"/>
    </row>
    <row r="37" spans="1:18" s="38" customFormat="1" ht="15" customHeight="1" x14ac:dyDescent="0.2">
      <c r="A37" s="36">
        <v>1</v>
      </c>
      <c r="B37" s="39" t="s">
        <v>67</v>
      </c>
      <c r="C37" s="43" t="s">
        <v>68</v>
      </c>
      <c r="D37" s="40">
        <v>303480</v>
      </c>
      <c r="E37" s="40">
        <v>303480</v>
      </c>
      <c r="F37" s="40">
        <v>227610</v>
      </c>
      <c r="G37" s="40">
        <v>0</v>
      </c>
      <c r="H37" s="40">
        <v>0</v>
      </c>
      <c r="I37" s="40">
        <v>162919.5</v>
      </c>
      <c r="J37" s="40">
        <f t="shared" si="8"/>
        <v>71.578357717147753</v>
      </c>
      <c r="K37" s="40">
        <v>191604.03</v>
      </c>
      <c r="L37" s="40">
        <f>I37-K37</f>
        <v>-28684.53</v>
      </c>
      <c r="M37" s="40">
        <f>I37/K37*100</f>
        <v>85.029265824941163</v>
      </c>
      <c r="N37" s="30">
        <f t="shared" si="1"/>
        <v>0</v>
      </c>
      <c r="O37" s="30">
        <f t="shared" si="2"/>
        <v>140560.5</v>
      </c>
      <c r="P37" s="30">
        <f t="shared" si="3"/>
        <v>64690.5</v>
      </c>
      <c r="Q37" s="30">
        <f t="shared" si="4"/>
        <v>71.578357717147753</v>
      </c>
      <c r="R37" s="37"/>
    </row>
    <row r="38" spans="1:18" ht="15" customHeight="1" x14ac:dyDescent="0.2">
      <c r="A38" s="9">
        <v>0</v>
      </c>
      <c r="B38" s="10" t="s">
        <v>69</v>
      </c>
      <c r="C38" s="27" t="s">
        <v>70</v>
      </c>
      <c r="D38" s="11">
        <v>252400</v>
      </c>
      <c r="E38" s="11">
        <v>252400</v>
      </c>
      <c r="F38" s="11">
        <v>189300</v>
      </c>
      <c r="G38" s="11">
        <v>0</v>
      </c>
      <c r="H38" s="11">
        <v>0</v>
      </c>
      <c r="I38" s="11">
        <v>112495</v>
      </c>
      <c r="J38" s="31">
        <f t="shared" si="8"/>
        <v>59.426835710512414</v>
      </c>
      <c r="K38" s="17">
        <v>113884</v>
      </c>
      <c r="L38" s="46">
        <f t="shared" ref="L38:L41" si="13">I38-K38</f>
        <v>-1389</v>
      </c>
      <c r="M38" s="46">
        <f t="shared" ref="M38:M41" si="14">I38/K38*100</f>
        <v>98.780337887675174</v>
      </c>
      <c r="N38" s="12">
        <f t="shared" si="1"/>
        <v>0</v>
      </c>
      <c r="O38" s="12">
        <f t="shared" si="2"/>
        <v>139905</v>
      </c>
      <c r="P38" s="12">
        <f t="shared" si="3"/>
        <v>76805</v>
      </c>
      <c r="Q38" s="12">
        <f t="shared" si="4"/>
        <v>59.426835710512414</v>
      </c>
      <c r="R38" s="5"/>
    </row>
    <row r="39" spans="1:18" ht="15" customHeight="1" x14ac:dyDescent="0.2">
      <c r="A39" s="9">
        <v>0</v>
      </c>
      <c r="B39" s="10" t="s">
        <v>71</v>
      </c>
      <c r="C39" s="27" t="s">
        <v>72</v>
      </c>
      <c r="D39" s="11">
        <v>6800</v>
      </c>
      <c r="E39" s="11">
        <v>6800</v>
      </c>
      <c r="F39" s="11">
        <v>5100</v>
      </c>
      <c r="G39" s="11">
        <v>0</v>
      </c>
      <c r="H39" s="11">
        <v>0</v>
      </c>
      <c r="I39" s="11">
        <v>42488.69</v>
      </c>
      <c r="J39" s="31">
        <f t="shared" si="8"/>
        <v>833.11156862745099</v>
      </c>
      <c r="K39" s="17">
        <v>4900</v>
      </c>
      <c r="L39" s="46">
        <f t="shared" si="13"/>
        <v>37588.69</v>
      </c>
      <c r="M39" s="46">
        <f t="shared" si="14"/>
        <v>867.1161224489797</v>
      </c>
      <c r="N39" s="12">
        <f t="shared" si="1"/>
        <v>0</v>
      </c>
      <c r="O39" s="12">
        <f t="shared" si="2"/>
        <v>-35688.69</v>
      </c>
      <c r="P39" s="12">
        <f t="shared" si="3"/>
        <v>-37388.69</v>
      </c>
      <c r="Q39" s="12">
        <f t="shared" si="4"/>
        <v>833.11156862745099</v>
      </c>
      <c r="R39" s="5"/>
    </row>
    <row r="40" spans="1:18" ht="15" customHeight="1" x14ac:dyDescent="0.2">
      <c r="A40" s="9">
        <v>0</v>
      </c>
      <c r="B40" s="10" t="s">
        <v>73</v>
      </c>
      <c r="C40" s="27" t="s">
        <v>74</v>
      </c>
      <c r="D40" s="11">
        <v>9009</v>
      </c>
      <c r="E40" s="11">
        <v>9009</v>
      </c>
      <c r="F40" s="11">
        <v>6756.75</v>
      </c>
      <c r="G40" s="11">
        <v>0</v>
      </c>
      <c r="H40" s="11">
        <v>0</v>
      </c>
      <c r="I40" s="11">
        <v>0</v>
      </c>
      <c r="J40" s="31">
        <f t="shared" si="8"/>
        <v>0</v>
      </c>
      <c r="K40" s="17">
        <v>980</v>
      </c>
      <c r="L40" s="46">
        <f t="shared" si="13"/>
        <v>-980</v>
      </c>
      <c r="M40" s="46">
        <f t="shared" si="14"/>
        <v>0</v>
      </c>
      <c r="N40" s="12">
        <f t="shared" si="1"/>
        <v>0</v>
      </c>
      <c r="O40" s="12">
        <f t="shared" si="2"/>
        <v>9009</v>
      </c>
      <c r="P40" s="12">
        <f t="shared" si="3"/>
        <v>6756.75</v>
      </c>
      <c r="Q40" s="12">
        <f t="shared" si="4"/>
        <v>0</v>
      </c>
      <c r="R40" s="5"/>
    </row>
    <row r="41" spans="1:18" ht="15" customHeight="1" x14ac:dyDescent="0.2">
      <c r="A41" s="9">
        <v>0</v>
      </c>
      <c r="B41" s="10" t="s">
        <v>75</v>
      </c>
      <c r="C41" s="27" t="s">
        <v>76</v>
      </c>
      <c r="D41" s="11">
        <v>35271</v>
      </c>
      <c r="E41" s="11">
        <v>35271</v>
      </c>
      <c r="F41" s="11">
        <v>26453.25</v>
      </c>
      <c r="G41" s="11">
        <v>0</v>
      </c>
      <c r="H41" s="11">
        <v>0</v>
      </c>
      <c r="I41" s="11">
        <v>7935.81</v>
      </c>
      <c r="J41" s="31">
        <f t="shared" si="8"/>
        <v>29.999376258115735</v>
      </c>
      <c r="K41" s="17">
        <v>71840.03</v>
      </c>
      <c r="L41" s="46">
        <f t="shared" si="13"/>
        <v>-63904.22</v>
      </c>
      <c r="M41" s="46">
        <f t="shared" si="14"/>
        <v>11.046501511761619</v>
      </c>
      <c r="N41" s="12">
        <f t="shared" si="1"/>
        <v>0</v>
      </c>
      <c r="O41" s="12">
        <f t="shared" si="2"/>
        <v>27335.19</v>
      </c>
      <c r="P41" s="12">
        <f t="shared" si="3"/>
        <v>18517.439999999999</v>
      </c>
      <c r="Q41" s="12">
        <f t="shared" si="4"/>
        <v>29.999376258115735</v>
      </c>
      <c r="R41" s="5"/>
    </row>
    <row r="42" spans="1:18" s="38" customFormat="1" ht="15" customHeight="1" x14ac:dyDescent="0.2">
      <c r="A42" s="36">
        <v>1</v>
      </c>
      <c r="B42" s="39" t="s">
        <v>77</v>
      </c>
      <c r="C42" s="43" t="s">
        <v>78</v>
      </c>
      <c r="D42" s="40">
        <v>22873080</v>
      </c>
      <c r="E42" s="40">
        <v>21020580</v>
      </c>
      <c r="F42" s="40">
        <v>19919080</v>
      </c>
      <c r="G42" s="40">
        <v>13524108.65</v>
      </c>
      <c r="H42" s="40">
        <v>0</v>
      </c>
      <c r="I42" s="40">
        <v>6924150.7699999996</v>
      </c>
      <c r="J42" s="40">
        <f t="shared" si="8"/>
        <v>34.761398468202344</v>
      </c>
      <c r="K42" s="40">
        <v>10878114.6</v>
      </c>
      <c r="L42" s="40">
        <f>I42-K42</f>
        <v>-3953963.83</v>
      </c>
      <c r="M42" s="40">
        <f>I42/K42*100</f>
        <v>63.652121940322267</v>
      </c>
      <c r="N42" s="30">
        <f t="shared" si="1"/>
        <v>67.895247421065633</v>
      </c>
      <c r="O42" s="30">
        <f t="shared" si="2"/>
        <v>14096429.23</v>
      </c>
      <c r="P42" s="30">
        <f t="shared" si="3"/>
        <v>12994929.23</v>
      </c>
      <c r="Q42" s="30">
        <f t="shared" si="4"/>
        <v>34.761398468202344</v>
      </c>
      <c r="R42" s="37"/>
    </row>
    <row r="43" spans="1:18" ht="15" customHeight="1" x14ac:dyDescent="0.2">
      <c r="A43" s="9">
        <v>0</v>
      </c>
      <c r="B43" s="10" t="s">
        <v>79</v>
      </c>
      <c r="C43" s="27" t="s">
        <v>80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2788.56</v>
      </c>
      <c r="J43" s="31"/>
      <c r="K43" s="17"/>
      <c r="L43" s="46">
        <f t="shared" ref="L43:L52" si="15">I43-K43</f>
        <v>2788.56</v>
      </c>
      <c r="M43" s="46"/>
      <c r="N43" s="12">
        <f t="shared" si="1"/>
        <v>0</v>
      </c>
      <c r="O43" s="12">
        <f t="shared" si="2"/>
        <v>-2788.56</v>
      </c>
      <c r="P43" s="12">
        <f t="shared" si="3"/>
        <v>-2788.56</v>
      </c>
      <c r="Q43" s="12">
        <f t="shared" si="4"/>
        <v>0</v>
      </c>
      <c r="R43" s="5"/>
    </row>
    <row r="44" spans="1:18" ht="15" customHeight="1" x14ac:dyDescent="0.2">
      <c r="A44" s="9">
        <v>0</v>
      </c>
      <c r="B44" s="10" t="s">
        <v>81</v>
      </c>
      <c r="C44" s="27" t="s">
        <v>82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4211350.45</v>
      </c>
      <c r="J44" s="31"/>
      <c r="K44" s="17">
        <v>4935384.66</v>
      </c>
      <c r="L44" s="46">
        <f t="shared" si="15"/>
        <v>-724034.21</v>
      </c>
      <c r="M44" s="46">
        <f t="shared" ref="M43:M52" si="16">I44/K44*100</f>
        <v>85.329730915036734</v>
      </c>
      <c r="N44" s="12">
        <f t="shared" si="1"/>
        <v>0</v>
      </c>
      <c r="O44" s="12">
        <f t="shared" si="2"/>
        <v>-4211350.45</v>
      </c>
      <c r="P44" s="12">
        <f t="shared" si="3"/>
        <v>-4211350.45</v>
      </c>
      <c r="Q44" s="12">
        <f t="shared" si="4"/>
        <v>0</v>
      </c>
      <c r="R44" s="5"/>
    </row>
    <row r="45" spans="1:18" ht="15" customHeight="1" x14ac:dyDescent="0.2">
      <c r="A45" s="9">
        <v>0</v>
      </c>
      <c r="B45" s="10" t="s">
        <v>83</v>
      </c>
      <c r="C45" s="27" t="s">
        <v>84</v>
      </c>
      <c r="D45" s="11">
        <v>979200</v>
      </c>
      <c r="E45" s="11">
        <v>1837900</v>
      </c>
      <c r="F45" s="11">
        <v>1837900</v>
      </c>
      <c r="G45" s="11">
        <v>1575436.5899999999</v>
      </c>
      <c r="H45" s="11">
        <v>0</v>
      </c>
      <c r="I45" s="11">
        <v>1575436.5899999999</v>
      </c>
      <c r="J45" s="31">
        <f t="shared" si="8"/>
        <v>85.719385711953862</v>
      </c>
      <c r="K45" s="17"/>
      <c r="L45" s="46">
        <f t="shared" si="15"/>
        <v>1575436.5899999999</v>
      </c>
      <c r="M45" s="46"/>
      <c r="N45" s="12">
        <f t="shared" si="1"/>
        <v>85.719385711953862</v>
      </c>
      <c r="O45" s="12">
        <f t="shared" si="2"/>
        <v>262463.41000000015</v>
      </c>
      <c r="P45" s="12">
        <f t="shared" si="3"/>
        <v>262463.41000000015</v>
      </c>
      <c r="Q45" s="12">
        <f t="shared" si="4"/>
        <v>85.719385711953862</v>
      </c>
      <c r="R45" s="5"/>
    </row>
    <row r="46" spans="1:18" s="13" customFormat="1" ht="15" customHeight="1" x14ac:dyDescent="0.2">
      <c r="A46" s="15"/>
      <c r="B46" s="16">
        <v>7376</v>
      </c>
      <c r="C46" s="27" t="s">
        <v>113</v>
      </c>
      <c r="D46" s="17"/>
      <c r="E46" s="17"/>
      <c r="F46" s="17"/>
      <c r="G46" s="17"/>
      <c r="H46" s="17"/>
      <c r="I46" s="17"/>
      <c r="J46" s="31"/>
      <c r="K46" s="17">
        <v>408678.93</v>
      </c>
      <c r="L46" s="46">
        <f t="shared" si="15"/>
        <v>-408678.93</v>
      </c>
      <c r="M46" s="46">
        <f t="shared" si="16"/>
        <v>0</v>
      </c>
      <c r="N46" s="18"/>
      <c r="O46" s="18"/>
      <c r="P46" s="18"/>
      <c r="Q46" s="18"/>
      <c r="R46" s="14"/>
    </row>
    <row r="47" spans="1:18" ht="15" customHeight="1" x14ac:dyDescent="0.2">
      <c r="A47" s="9">
        <v>0</v>
      </c>
      <c r="B47" s="10" t="s">
        <v>85</v>
      </c>
      <c r="C47" s="27" t="s">
        <v>86</v>
      </c>
      <c r="D47" s="11">
        <v>0</v>
      </c>
      <c r="E47" s="11">
        <v>2204000</v>
      </c>
      <c r="F47" s="11">
        <v>2204000</v>
      </c>
      <c r="G47" s="11">
        <v>484075.17</v>
      </c>
      <c r="H47" s="11">
        <v>0</v>
      </c>
      <c r="I47" s="11">
        <v>484075.17</v>
      </c>
      <c r="J47" s="31">
        <f t="shared" si="8"/>
        <v>21.963483212341199</v>
      </c>
      <c r="K47" s="17"/>
      <c r="L47" s="46">
        <f t="shared" si="15"/>
        <v>484075.17</v>
      </c>
      <c r="M47" s="46"/>
      <c r="N47" s="12">
        <f t="shared" si="1"/>
        <v>21.963483212341199</v>
      </c>
      <c r="O47" s="12">
        <f t="shared" si="2"/>
        <v>1719924.83</v>
      </c>
      <c r="P47" s="12">
        <f t="shared" si="3"/>
        <v>1719924.83</v>
      </c>
      <c r="Q47" s="12">
        <f t="shared" si="4"/>
        <v>21.963483212341199</v>
      </c>
      <c r="R47" s="5"/>
    </row>
    <row r="48" spans="1:18" s="13" customFormat="1" ht="15" customHeight="1" x14ac:dyDescent="0.2">
      <c r="A48" s="15"/>
      <c r="B48" s="16" t="s">
        <v>111</v>
      </c>
      <c r="C48" s="27" t="s">
        <v>112</v>
      </c>
      <c r="D48" s="17"/>
      <c r="E48" s="17"/>
      <c r="F48" s="17"/>
      <c r="G48" s="17"/>
      <c r="H48" s="17"/>
      <c r="I48" s="17"/>
      <c r="J48" s="31"/>
      <c r="K48" s="17">
        <v>5293884.01</v>
      </c>
      <c r="L48" s="46">
        <f t="shared" si="15"/>
        <v>-5293884.01</v>
      </c>
      <c r="M48" s="46">
        <f t="shared" si="16"/>
        <v>0</v>
      </c>
      <c r="N48" s="18"/>
      <c r="O48" s="18"/>
      <c r="P48" s="18"/>
      <c r="Q48" s="18"/>
      <c r="R48" s="14"/>
    </row>
    <row r="49" spans="1:18" ht="15" customHeight="1" x14ac:dyDescent="0.2">
      <c r="A49" s="9">
        <v>0</v>
      </c>
      <c r="B49" s="10" t="s">
        <v>87</v>
      </c>
      <c r="C49" s="27" t="s">
        <v>88</v>
      </c>
      <c r="D49" s="11">
        <v>19593880</v>
      </c>
      <c r="E49" s="11">
        <v>11803880</v>
      </c>
      <c r="F49" s="11">
        <v>11803880</v>
      </c>
      <c r="G49" s="11">
        <v>10814096.890000001</v>
      </c>
      <c r="H49" s="11">
        <v>0</v>
      </c>
      <c r="I49" s="11">
        <v>0</v>
      </c>
      <c r="J49" s="31">
        <f t="shared" si="8"/>
        <v>0</v>
      </c>
      <c r="K49" s="17"/>
      <c r="L49" s="46">
        <f t="shared" si="15"/>
        <v>0</v>
      </c>
      <c r="M49" s="46"/>
      <c r="N49" s="12">
        <f t="shared" si="1"/>
        <v>91.614764721430589</v>
      </c>
      <c r="O49" s="12">
        <f t="shared" si="2"/>
        <v>11803880</v>
      </c>
      <c r="P49" s="12">
        <f t="shared" si="3"/>
        <v>11803880</v>
      </c>
      <c r="Q49" s="12">
        <f t="shared" si="4"/>
        <v>0</v>
      </c>
      <c r="R49" s="5"/>
    </row>
    <row r="50" spans="1:18" ht="15" customHeight="1" x14ac:dyDescent="0.2">
      <c r="A50" s="9">
        <v>0</v>
      </c>
      <c r="B50" s="10" t="s">
        <v>89</v>
      </c>
      <c r="C50" s="27" t="s">
        <v>90</v>
      </c>
      <c r="D50" s="11">
        <v>0</v>
      </c>
      <c r="E50" s="11">
        <v>2039800</v>
      </c>
      <c r="F50" s="11">
        <v>2039800</v>
      </c>
      <c r="G50" s="11">
        <v>650500</v>
      </c>
      <c r="H50" s="11">
        <v>0</v>
      </c>
      <c r="I50" s="11">
        <v>650500</v>
      </c>
      <c r="J50" s="31">
        <f t="shared" si="8"/>
        <v>31.890381409942155</v>
      </c>
      <c r="K50" s="17">
        <v>46167</v>
      </c>
      <c r="L50" s="46">
        <f t="shared" si="15"/>
        <v>604333</v>
      </c>
      <c r="M50" s="46">
        <f t="shared" si="16"/>
        <v>1409.0150973639179</v>
      </c>
      <c r="N50" s="12">
        <f t="shared" si="1"/>
        <v>31.890381409942155</v>
      </c>
      <c r="O50" s="12">
        <f t="shared" si="2"/>
        <v>1389300</v>
      </c>
      <c r="P50" s="12">
        <f t="shared" si="3"/>
        <v>1389300</v>
      </c>
      <c r="Q50" s="12">
        <f t="shared" si="4"/>
        <v>31.890381409942155</v>
      </c>
      <c r="R50" s="5"/>
    </row>
    <row r="51" spans="1:18" ht="15" customHeight="1" x14ac:dyDescent="0.2">
      <c r="A51" s="9">
        <v>0</v>
      </c>
      <c r="B51" s="10" t="s">
        <v>91</v>
      </c>
      <c r="C51" s="27" t="s">
        <v>92</v>
      </c>
      <c r="D51" s="11">
        <v>2300000</v>
      </c>
      <c r="E51" s="11">
        <v>2435000</v>
      </c>
      <c r="F51" s="11">
        <v>1333500</v>
      </c>
      <c r="G51" s="11">
        <v>0</v>
      </c>
      <c r="H51" s="11">
        <v>0</v>
      </c>
      <c r="I51" s="11">
        <v>0</v>
      </c>
      <c r="J51" s="31">
        <f t="shared" si="8"/>
        <v>0</v>
      </c>
      <c r="K51" s="17">
        <v>194000</v>
      </c>
      <c r="L51" s="46">
        <f t="shared" si="15"/>
        <v>-194000</v>
      </c>
      <c r="M51" s="46">
        <f t="shared" si="16"/>
        <v>0</v>
      </c>
      <c r="N51" s="12">
        <f t="shared" si="1"/>
        <v>0</v>
      </c>
      <c r="O51" s="12">
        <f t="shared" si="2"/>
        <v>2435000</v>
      </c>
      <c r="P51" s="12">
        <f t="shared" si="3"/>
        <v>1333500</v>
      </c>
      <c r="Q51" s="12">
        <f t="shared" si="4"/>
        <v>0</v>
      </c>
      <c r="R51" s="5"/>
    </row>
    <row r="52" spans="1:18" ht="15" customHeight="1" x14ac:dyDescent="0.2">
      <c r="A52" s="9">
        <v>0</v>
      </c>
      <c r="B52" s="10" t="s">
        <v>93</v>
      </c>
      <c r="C52" s="27" t="s">
        <v>94</v>
      </c>
      <c r="D52" s="11">
        <v>0</v>
      </c>
      <c r="E52" s="11">
        <v>700000</v>
      </c>
      <c r="F52" s="11">
        <v>700000</v>
      </c>
      <c r="G52" s="11">
        <v>0</v>
      </c>
      <c r="H52" s="11">
        <v>0</v>
      </c>
      <c r="I52" s="11">
        <v>0</v>
      </c>
      <c r="J52" s="31">
        <f t="shared" si="8"/>
        <v>0</v>
      </c>
      <c r="K52" s="11"/>
      <c r="L52" s="46">
        <f t="shared" si="15"/>
        <v>0</v>
      </c>
      <c r="M52" s="46"/>
      <c r="N52" s="12">
        <f t="shared" si="1"/>
        <v>0</v>
      </c>
      <c r="O52" s="12">
        <f t="shared" si="2"/>
        <v>700000</v>
      </c>
      <c r="P52" s="12">
        <f t="shared" si="3"/>
        <v>700000</v>
      </c>
      <c r="Q52" s="12">
        <f t="shared" si="4"/>
        <v>0</v>
      </c>
      <c r="R52" s="5"/>
    </row>
    <row r="53" spans="1:18" s="38" customFormat="1" ht="15" customHeight="1" x14ac:dyDescent="0.2">
      <c r="A53" s="36">
        <v>1</v>
      </c>
      <c r="B53" s="39" t="s">
        <v>95</v>
      </c>
      <c r="C53" s="43" t="s">
        <v>96</v>
      </c>
      <c r="D53" s="40">
        <v>0</v>
      </c>
      <c r="E53" s="40">
        <v>3229000</v>
      </c>
      <c r="F53" s="40">
        <v>3229000</v>
      </c>
      <c r="G53" s="40">
        <v>2680500</v>
      </c>
      <c r="H53" s="40">
        <v>0</v>
      </c>
      <c r="I53" s="40">
        <v>2680500</v>
      </c>
      <c r="J53" s="40">
        <f t="shared" si="8"/>
        <v>83.013316816351818</v>
      </c>
      <c r="K53" s="40">
        <v>1113750</v>
      </c>
      <c r="L53" s="40">
        <f>I53-K53</f>
        <v>1566750</v>
      </c>
      <c r="M53" s="40">
        <f>I53/K53*100</f>
        <v>240.67340067340069</v>
      </c>
      <c r="N53" s="30">
        <f t="shared" si="1"/>
        <v>83.013316816351818</v>
      </c>
      <c r="O53" s="30">
        <f t="shared" si="2"/>
        <v>548500</v>
      </c>
      <c r="P53" s="30">
        <f t="shared" si="3"/>
        <v>548500</v>
      </c>
      <c r="Q53" s="30">
        <f t="shared" si="4"/>
        <v>83.013316816351818</v>
      </c>
      <c r="R53" s="37"/>
    </row>
    <row r="54" spans="1:18" ht="15" customHeight="1" x14ac:dyDescent="0.2">
      <c r="A54" s="9">
        <v>0</v>
      </c>
      <c r="B54" s="10" t="s">
        <v>15</v>
      </c>
      <c r="C54" s="27" t="s">
        <v>16</v>
      </c>
      <c r="D54" s="11">
        <v>0</v>
      </c>
      <c r="E54" s="11">
        <v>229000</v>
      </c>
      <c r="F54" s="11">
        <v>229000</v>
      </c>
      <c r="G54" s="11">
        <v>30500</v>
      </c>
      <c r="H54" s="11">
        <v>0</v>
      </c>
      <c r="I54" s="11">
        <v>30500</v>
      </c>
      <c r="J54" s="31">
        <f t="shared" si="8"/>
        <v>13.318777292576419</v>
      </c>
      <c r="K54" s="11">
        <v>0</v>
      </c>
      <c r="L54" s="46">
        <f t="shared" ref="L54:L56" si="17">I54-K54</f>
        <v>30500</v>
      </c>
      <c r="M54" s="46"/>
      <c r="N54" s="12">
        <f t="shared" si="1"/>
        <v>13.318777292576419</v>
      </c>
      <c r="O54" s="12">
        <f t="shared" si="2"/>
        <v>198500</v>
      </c>
      <c r="P54" s="12">
        <f t="shared" si="3"/>
        <v>198500</v>
      </c>
      <c r="Q54" s="12">
        <f t="shared" si="4"/>
        <v>13.318777292576419</v>
      </c>
      <c r="R54" s="5"/>
    </row>
    <row r="55" spans="1:18" ht="15" customHeight="1" x14ac:dyDescent="0.2">
      <c r="A55" s="9">
        <v>0</v>
      </c>
      <c r="B55" s="10" t="s">
        <v>97</v>
      </c>
      <c r="C55" s="27" t="s">
        <v>98</v>
      </c>
      <c r="D55" s="11">
        <v>0</v>
      </c>
      <c r="E55" s="11">
        <v>600000</v>
      </c>
      <c r="F55" s="11">
        <v>600000</v>
      </c>
      <c r="G55" s="11">
        <v>500000</v>
      </c>
      <c r="H55" s="11">
        <v>0</v>
      </c>
      <c r="I55" s="11">
        <v>500000</v>
      </c>
      <c r="J55" s="31">
        <f t="shared" si="8"/>
        <v>83.333333333333343</v>
      </c>
      <c r="K55" s="17">
        <v>313750</v>
      </c>
      <c r="L55" s="46">
        <f t="shared" si="17"/>
        <v>186250</v>
      </c>
      <c r="M55" s="46">
        <f t="shared" ref="M54:M56" si="18">I55/K55*100</f>
        <v>159.36254980079681</v>
      </c>
      <c r="N55" s="12">
        <f t="shared" si="1"/>
        <v>83.333333333333343</v>
      </c>
      <c r="O55" s="12">
        <f t="shared" si="2"/>
        <v>100000</v>
      </c>
      <c r="P55" s="12">
        <f t="shared" si="3"/>
        <v>100000</v>
      </c>
      <c r="Q55" s="12">
        <f t="shared" si="4"/>
        <v>83.333333333333343</v>
      </c>
      <c r="R55" s="5"/>
    </row>
    <row r="56" spans="1:18" ht="15" customHeight="1" x14ac:dyDescent="0.2">
      <c r="A56" s="9">
        <v>0</v>
      </c>
      <c r="B56" s="10" t="s">
        <v>99</v>
      </c>
      <c r="C56" s="27" t="s">
        <v>100</v>
      </c>
      <c r="D56" s="11">
        <v>0</v>
      </c>
      <c r="E56" s="11">
        <v>2400000</v>
      </c>
      <c r="F56" s="11">
        <v>2400000</v>
      </c>
      <c r="G56" s="11">
        <v>2150000</v>
      </c>
      <c r="H56" s="11">
        <v>0</v>
      </c>
      <c r="I56" s="11">
        <v>2150000</v>
      </c>
      <c r="J56" s="31">
        <f t="shared" si="8"/>
        <v>89.583333333333343</v>
      </c>
      <c r="K56" s="17">
        <v>800000</v>
      </c>
      <c r="L56" s="46">
        <f t="shared" si="17"/>
        <v>1350000</v>
      </c>
      <c r="M56" s="46">
        <f t="shared" si="18"/>
        <v>268.75</v>
      </c>
      <c r="N56" s="12">
        <f t="shared" si="1"/>
        <v>89.583333333333343</v>
      </c>
      <c r="O56" s="12">
        <f t="shared" si="2"/>
        <v>250000</v>
      </c>
      <c r="P56" s="12">
        <f t="shared" si="3"/>
        <v>250000</v>
      </c>
      <c r="Q56" s="12">
        <f t="shared" si="4"/>
        <v>89.583333333333343</v>
      </c>
      <c r="R56" s="5"/>
    </row>
    <row r="57" spans="1:18" s="38" customFormat="1" ht="15" customHeight="1" x14ac:dyDescent="0.2">
      <c r="A57" s="36">
        <v>1</v>
      </c>
      <c r="B57" s="39" t="s">
        <v>101</v>
      </c>
      <c r="C57" s="43" t="s">
        <v>102</v>
      </c>
      <c r="D57" s="40">
        <v>34693525</v>
      </c>
      <c r="E57" s="40">
        <v>56094417.560000002</v>
      </c>
      <c r="F57" s="40">
        <v>53673206.310000002</v>
      </c>
      <c r="G57" s="40">
        <v>30433288.409999996</v>
      </c>
      <c r="H57" s="40">
        <v>0</v>
      </c>
      <c r="I57" s="40">
        <v>35970554.760000005</v>
      </c>
      <c r="J57" s="40">
        <f t="shared" si="8"/>
        <v>67.017711877030592</v>
      </c>
      <c r="K57" s="40">
        <f>K6+K16+K32+K37+K42+K53</f>
        <v>24308456.780000001</v>
      </c>
      <c r="L57" s="40">
        <f>I57-K57</f>
        <v>11662097.980000004</v>
      </c>
      <c r="M57" s="40">
        <f>I57/K57*100</f>
        <v>147.97547654113157</v>
      </c>
      <c r="N57" s="30">
        <f t="shared" si="1"/>
        <v>56.70108141896096</v>
      </c>
      <c r="O57" s="30">
        <f t="shared" si="2"/>
        <v>20123862.799999997</v>
      </c>
      <c r="P57" s="30">
        <f t="shared" si="3"/>
        <v>17702651.549999997</v>
      </c>
      <c r="Q57" s="30">
        <f t="shared" si="4"/>
        <v>67.017711877030592</v>
      </c>
      <c r="R57" s="37"/>
    </row>
    <row r="58" spans="1:18" x14ac:dyDescent="0.2">
      <c r="L58" s="34"/>
      <c r="M58" s="34"/>
    </row>
    <row r="59" spans="1:18" x14ac:dyDescent="0.2">
      <c r="B59" s="7"/>
      <c r="C59" s="44"/>
      <c r="D59" s="5"/>
      <c r="E59" s="5"/>
      <c r="F59" s="5"/>
      <c r="G59" s="5"/>
      <c r="H59" s="5"/>
      <c r="I59" s="5"/>
      <c r="J59" s="5"/>
      <c r="K59" s="45"/>
      <c r="L59" s="35"/>
      <c r="M59" s="35"/>
      <c r="N59" s="5"/>
      <c r="O59" s="5"/>
      <c r="P59" s="5"/>
      <c r="Q59" s="5"/>
    </row>
    <row r="67" hidden="1" x14ac:dyDescent="0.2"/>
  </sheetData>
  <mergeCells count="2">
    <mergeCell ref="B2:Q2"/>
    <mergeCell ref="B3:Q3"/>
  </mergeCells>
  <pageMargins left="0.32" right="0.33" top="0.39370078740157499" bottom="0.39370078740157499" header="0" footer="0"/>
  <pageSetup paperSize="9" scale="83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D039B-2F80-40F8-8E26-F7DC2D313A9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Gl_buch</dc:creator>
  <cp:lastModifiedBy>Gl_buch</cp:lastModifiedBy>
  <cp:lastPrinted>2025-10-06T11:44:09Z</cp:lastPrinted>
  <dcterms:created xsi:type="dcterms:W3CDTF">2025-10-06T05:45:22Z</dcterms:created>
  <dcterms:modified xsi:type="dcterms:W3CDTF">2025-10-06T11:47:32Z</dcterms:modified>
</cp:coreProperties>
</file>